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4520" windowHeight="12792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Z_00748133_FB71_4C10_94D3_579973A4754E_.wvu.Rows" localSheetId="0" hidden="1">Лист1!$1:$1</definedName>
    <definedName name="Z_02296CB5_F677_408E_87E1_E0125F3A59BE_.wvu.Cols" localSheetId="0" hidden="1">Лист1!$F:$F,Лист1!#REF!,Лист1!$M:$M</definedName>
    <definedName name="Z_02296CB5_F677_408E_87E1_E0125F3A59BE_.wvu.PrintTitles" localSheetId="0" hidden="1">Лист1!$6:$7</definedName>
    <definedName name="Z_02E420F3_6DCF_4DD3_AAF3_705C53DE84F5_.wvu.Rows" localSheetId="0" hidden="1">Лист1!$1:$1</definedName>
    <definedName name="Z_5CCD3054_DECB_4E62_A2F6_8211E4A29E5B_.wvu.Cols" localSheetId="0" hidden="1">Лист1!#REF!</definedName>
    <definedName name="Z_91255E12_F243_425D_B9FC_DB8270452AEF_.wvu.Cols" localSheetId="0" hidden="1">Лист1!$F:$F,Лист1!#REF!,Лист1!#REF!,Лист1!$M:$M</definedName>
    <definedName name="Z_91255E12_F243_425D_B9FC_DB8270452AEF_.wvu.Rows" localSheetId="0" hidden="1">Лист1!$1:$1</definedName>
    <definedName name="Z_FED98F40_8C47_49DE_9A3C_DA245D7B6ADA_.wvu.Cols" localSheetId="0" hidden="1">Лист1!$F:$F,Лист1!#REF!,Лист1!$M:$M</definedName>
    <definedName name="Z_FED98F40_8C47_49DE_9A3C_DA245D7B6ADA_.wvu.PrintTitles" localSheetId="0" hidden="1">Лист1!$6:$7</definedName>
  </definedNames>
  <calcPr calcId="125725"/>
  <customWorkbookViews>
    <customWorkbookView name="02-2212 - Личное представление" guid="{5CCD3054-DECB-4E62-A2F6-8211E4A29E5B}" mergeInterval="0" personalView="1" maximized="1" xWindow="1" yWindow="1" windowWidth="1916" windowHeight="850" activeSheetId="1"/>
    <customWorkbookView name="02-2215 - Личное представление" guid="{FED98F40-8C47-49DE-9A3C-DA245D7B6ADA}" mergeInterval="0" personalView="1" maximized="1" xWindow="1" yWindow="1" windowWidth="1916" windowHeight="850" activeSheetId="1"/>
    <customWorkbookView name="02-2211 - Личное представление" guid="{B2CED1E3-28E9-413C-A161-F362B43E785B}" mergeInterval="0" personalView="1" maximized="1" xWindow="1" yWindow="1" windowWidth="1916" windowHeight="804" activeSheetId="1"/>
    <customWorkbookView name="02-2217 - Личное представление" guid="{857C5383-078D-42E2-A864-47B3478A5F26}" mergeInterval="0" personalView="1" maximized="1" xWindow="1" yWindow="1" windowWidth="1684" windowHeight="789" activeSheetId="1"/>
    <customWorkbookView name="02-2202 - Личное представление" guid="{8CC36899-557F-4CCC-9EAE-94D34D7AEA35}" mergeInterval="0" personalView="1" maximized="1" xWindow="1" yWindow="1" windowWidth="1280" windowHeight="474" activeSheetId="1"/>
    <customWorkbookView name="02-2210 - Личное представление" guid="{91255E12-F243-425D-B9FC-DB8270452AEF}" mergeInterval="0" personalView="1" maximized="1" xWindow="1" yWindow="1" windowWidth="1916" windowHeight="804" activeSheetId="1"/>
    <customWorkbookView name="02-2222 - Личное представление" guid="{5FD8C486-327C-4978-8EE1-24C2033C0D41}" mergeInterval="0" personalView="1" maximized="1" xWindow="1" yWindow="1" windowWidth="1916" windowHeight="804" activeSheetId="1"/>
    <customWorkbookView name="Администратор - Личное представление" guid="{00748133-FB71-4C10-94D3-579973A4754E}" mergeInterval="0" personalView="1" maximized="1" xWindow="1" yWindow="1" windowWidth="1916" windowHeight="850" activeSheetId="1"/>
    <customWorkbookView name="02-2223 - Личное представление" guid="{02E420F3-6DCF-4DD3-AAF3-705C53DE84F5}" mergeInterval="0" personalView="1" maximized="1" xWindow="1" yWindow="1" windowWidth="1916" windowHeight="850" activeSheetId="1"/>
    <customWorkbookView name="02-2204 - Личное представление" guid="{02296CB5-F677-408E-87E1-E0125F3A59BE}" mergeInterval="0" personalView="1" maximized="1" xWindow="1" yWindow="1" windowWidth="1916" windowHeight="850" activeSheetId="1"/>
  </customWorkbookViews>
  <fileRecoveryPr autoRecover="0"/>
</workbook>
</file>

<file path=xl/calcChain.xml><?xml version="1.0" encoding="utf-8"?>
<calcChain xmlns="http://schemas.openxmlformats.org/spreadsheetml/2006/main">
  <c r="K43" i="1"/>
  <c r="K30"/>
  <c r="K28" l="1"/>
  <c r="K32" l="1"/>
  <c r="L48"/>
  <c r="L47" l="1"/>
  <c r="L46" l="1"/>
  <c r="J23" l="1"/>
  <c r="J31" l="1"/>
  <c r="K23"/>
  <c r="L23"/>
  <c r="H35"/>
  <c r="J35"/>
  <c r="J28" l="1"/>
  <c r="J43" s="1"/>
  <c r="K44"/>
  <c r="L28"/>
  <c r="J44" l="1"/>
</calcChain>
</file>

<file path=xl/sharedStrings.xml><?xml version="1.0" encoding="utf-8"?>
<sst xmlns="http://schemas.openxmlformats.org/spreadsheetml/2006/main" count="199" uniqueCount="165">
  <si>
    <t>№ п/п</t>
  </si>
  <si>
    <t>Наименование мероприятия</t>
  </si>
  <si>
    <t>Проект нормативного правового акта или иной документ</t>
  </si>
  <si>
    <t>Целевой показатель</t>
  </si>
  <si>
    <t>Итого по мероприятиям по росту доходов бюджета муниципального образования</t>
  </si>
  <si>
    <t>Итого по мероприятиям  оптимизации расходов бюджета муниципального образования Кондинский район</t>
  </si>
  <si>
    <t>2.1</t>
  </si>
  <si>
    <t>2.2</t>
  </si>
  <si>
    <t>Исполнение мероприятия
(необходимо конкретизировать принятые НПА, локальные нормативные акты)</t>
  </si>
  <si>
    <t>1.2</t>
  </si>
  <si>
    <t>от декабря 2015 года №</t>
  </si>
  <si>
    <t>3.1</t>
  </si>
  <si>
    <t>2018 год</t>
  </si>
  <si>
    <t>В целях оптимизации расходов бюджета в сфере закупок товаров, работ, услуг для обеспечения нужд Кондинского района:
- при осуществлении закупок преимущественно использовать  конкурентные способы определения поставщиков (исполнителей, подрядчиков).</t>
  </si>
  <si>
    <t>постоянно</t>
  </si>
  <si>
    <t>Аналитическая информация</t>
  </si>
  <si>
    <t>в течении года</t>
  </si>
  <si>
    <t xml:space="preserve">Проанализировать эффективность осуществляемых ранее мер поддержки и стимулирования деятельности субъектов малого предпринимательства </t>
  </si>
  <si>
    <t>Количество созданных (сохраненных) рабочих мест, единиц</t>
  </si>
  <si>
    <t>1.3</t>
  </si>
  <si>
    <t>1.4</t>
  </si>
  <si>
    <t>1.5</t>
  </si>
  <si>
    <t xml:space="preserve">Внести изменения в перечень муниципального имущества, предназначенного к приватизации в 2017 году. Утвердить перечень имущества, предназначенного к приватизации в 2018-2019 году </t>
  </si>
  <si>
    <t>Количество объектов, дополнительно вносимых в план приватизации, единиц</t>
  </si>
  <si>
    <t xml:space="preserve">Провести мероприятия по выявлению фактов использования земельных участков без правоустанавливающих документов </t>
  </si>
  <si>
    <t>Постановление администрации Кондинского района «Об утверждении Положения о муниципальном земельном контроле»</t>
  </si>
  <si>
    <t>Постановление администрации Кондинского района «Об утверждении административного регламента функции по  осуществлению муниципального земельного контроля»</t>
  </si>
  <si>
    <t xml:space="preserve">Количество выявленных земельных участков, используемых без правоустанавливающих документов, единиц </t>
  </si>
  <si>
    <t>Принять меры, направленные на погашение просроченной дебиторской задолженности по поступлениям в бюджет неналоговых доходов</t>
  </si>
  <si>
    <t>Документы, оформляемые в результате претензионной и исковой работы</t>
  </si>
  <si>
    <t xml:space="preserve">Поступление в бюджет задолженности в результате проведенных мероприятий, тыс. руб.  </t>
  </si>
  <si>
    <t>Установить значение показателя соотношения муниципального долга к доходам бюджета района без учета безвозмездных поступлений и поступлений налоговых доходов по дополнительным нормативам отчислений</t>
  </si>
  <si>
    <t>отношение муниципального долга к доходам бюджета района без учета безвозмездных поступлений и поступлений налоговых доходов по дополнительным нормативам отчислений, %</t>
  </si>
  <si>
    <t>2.3</t>
  </si>
  <si>
    <t>Приказ учреждения</t>
  </si>
  <si>
    <t>2.4</t>
  </si>
  <si>
    <t>2.5</t>
  </si>
  <si>
    <t>Оптимизация расходов на финансовое обеспечение выполнения муниципального задания (%)</t>
  </si>
  <si>
    <t xml:space="preserve">постоянно </t>
  </si>
  <si>
    <t>Приказ Управления культуры администрации Кондинского района</t>
  </si>
  <si>
    <t>2.6</t>
  </si>
  <si>
    <t>2.7</t>
  </si>
  <si>
    <t>2.8</t>
  </si>
  <si>
    <t>2.9</t>
  </si>
  <si>
    <t>2.10</t>
  </si>
  <si>
    <t>Расширить перечень и объемы платных услуг, оказываемых казенными учреждениями Кондинского района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</si>
  <si>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>Увеличение стоимости платных услуг на величину индекса-дефлятора, %</t>
  </si>
  <si>
    <t>Сокращение ставок (ед.)</t>
  </si>
  <si>
    <t>Сокращение расходов на субсидии организациям транспортного комплекса, осуществляющих перевозку пассажиров и багажа на муниципальных маршрутах</t>
  </si>
  <si>
    <t>Транспортная подвижность населения Кондинского района в межмуниципальном сообщении, количество поездок одного жителя в год.</t>
  </si>
  <si>
    <t>1.8</t>
  </si>
  <si>
    <t>3.2</t>
  </si>
  <si>
    <t>3.3</t>
  </si>
  <si>
    <t>Установить уровень долговой нагрузки на бюджет района по ежегодному погашению долговых обязательств на уровне, не превышающем 10% 
от суммарного годового объема доходов бюджета района без учета безвозмездных поступлений и поступлений налоговых доходов по дополнительным нормативам отчислений</t>
  </si>
  <si>
    <t>Установить предельный годовой объем расходов на обслуживание муниципального долга не более 0,1 % 
от общего годового объема расходов бюджета района, 
за исключением расходов, осуществляемых 
за счет субвенций</t>
  </si>
  <si>
    <t>Мероприятия, по которым определить бюджетный эффект не представляется возможным</t>
  </si>
  <si>
    <t>Обеспечить выявление юридических лиц, не состоящих на налоговом учете по месту нахождения обособленного подразделения</t>
  </si>
  <si>
    <t>Распоряжение администрации  Кондинского района от 28.03.2014 года № 112-р «О мерах, обеспечивающих постановку на учет в налоговом органе юридических лиц по месту их фактического нахождения и осуществления предпринимательской деятельности»</t>
  </si>
  <si>
    <t xml:space="preserve">Поступление в консолидированный  бюджет муниципального образования Кондинский район доходов в виде налога на доходы физических лиц, уплачиваемого выявленными юридическими лицами </t>
  </si>
  <si>
    <t>1.9</t>
  </si>
  <si>
    <t>Провести необходимую работу с налогоплательщиками по сокращению и ликвидации задолженности по налоговым платежам, в том числе по начисленным штрафным санкциям</t>
  </si>
  <si>
    <t xml:space="preserve">По мере поступления информации о задолженности по налоговым платежам, в том числе по начисленным штрафным санкциям </t>
  </si>
  <si>
    <t>Протокол заседания комиссии по мобилизации дополнительных доходов в бюджет муниципального образования Кондинский район, письмо Комитета по финансам и налоговой политике администрации Кондинского района</t>
  </si>
  <si>
    <t>Сокращение и ликвидация задолженности по налоговым платежам, в том числе по начисленным штрафным санкциям</t>
  </si>
  <si>
    <t xml:space="preserve">Провести мероприятия по снижению неформальной занятости и легализации «серой» заработной платы, повышению собираемости страховых взносов во внебюджетные фонды </t>
  </si>
  <si>
    <t>План мероприятий, направленных на снижение неформальной занятости и легализацию «серой» заработной платы, повышение собираемости страховых взносов во внебюджетные фонды</t>
  </si>
  <si>
    <t xml:space="preserve">Повышение поступлений налога на доходы физических лиц в результате снижения численности экономически активных лиц, находящихся в трудоспособном возрасте, не осуществляющих трудовую деятельность, повышение поступлений страховых взносов во внебюджетные фонды </t>
  </si>
  <si>
    <t>Объем экономии расходов местного бюджета, тыс.руб.</t>
  </si>
  <si>
    <t>Всего по мероприятиям по росту доходов и оптимизации расходов бюджета муниципального образования Кондинский район</t>
  </si>
  <si>
    <r>
      <t>2.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Мероприятия по оптимизации расходов бюджета муниципального образования</t>
    </r>
  </si>
  <si>
    <r>
      <t>3.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Мероприятия по сокращению муниципального долга муниципального образования и расходов на его обслуживание</t>
    </r>
  </si>
  <si>
    <t>Оптимизация расходов бюджета района (%) оплата текущих счетов по содержанию учреждений за счет внебюджетных источников</t>
  </si>
  <si>
    <t>Реорганизационные мероприятия в  МКУ "ЦОФР ОУ Кондинского района"</t>
  </si>
  <si>
    <t>Реорганизационные мероприятия в  МКУ  ДО  "Центр дополнительного образования"</t>
  </si>
  <si>
    <t>Объем экономии расходов местного бюджета отрасли, %</t>
  </si>
  <si>
    <t>Проект постановления администрации Кондинского района  «О внесении изменений в постановление администрации Кондинского района от 05 мая 2014 года № 846 «Об утверждении примерного положения об оплате и стимулировании труда работников муниципальных учреждений физической культуры и спорта Кондинского района в новой редакции»</t>
  </si>
  <si>
    <t>Реорганизационные мероприятия  в учреждениях дополнительного образования (переименование должностей в учреждениях спорта "старший тренер преподаватель" в "тренер преподаватель"в количестве 9 шт. единиц)</t>
  </si>
  <si>
    <t>Недопущение увеличения численности работников подведомственных учреждений, содержание которых финансируется из средств местного бюджета (Сокращение 5 ставок,  перевод 2 работников на другие должности, менее оплачиваемые), количество шт. ед.</t>
  </si>
  <si>
    <t xml:space="preserve">Сокращение расходов на образовательные услуги (обучение, семинары) </t>
  </si>
  <si>
    <t>2.4.1</t>
  </si>
  <si>
    <t xml:space="preserve">Сокращение расходов на  услуги связи </t>
  </si>
  <si>
    <t>2.4.2</t>
  </si>
  <si>
    <t>2.4.3</t>
  </si>
  <si>
    <t>Сокращение расходов на содержание органов местного самоуправления и муниципальных учреждений в части:</t>
  </si>
  <si>
    <t>Оптимизация расходов бюджета района по отношению к уровню 2017 года, тыс. рублей</t>
  </si>
  <si>
    <t>2018-2019</t>
  </si>
  <si>
    <t>Сокращение расходов на приобретение материальных запасов (КОСГУ 344) Канцелярские товары</t>
  </si>
  <si>
    <t>2018</t>
  </si>
  <si>
    <t xml:space="preserve"> Объем экономии расходов местного бюджета отрасли (тыс. руб)</t>
  </si>
  <si>
    <t>2018-2020</t>
  </si>
  <si>
    <t>Соглашение о предоставлении субсидии из бюджета муниципального образования Кондинский район немуниципальным организациям, в том числе социально ориентированным некоммерческим организациям, на предоставление услуг в социальной сфере</t>
  </si>
  <si>
    <t>количество переданных услуг, ед.
Оптимизация расходов бюджета к уровню 2017 года</t>
  </si>
  <si>
    <t>2.12</t>
  </si>
  <si>
    <t>Объединение организаций УМТО и Жилищный центр</t>
  </si>
  <si>
    <t>Оптимизация расходов бюджета к уровню 2017 года без учета индексации окладов</t>
  </si>
  <si>
    <t>Доведение уровня оплаты труда руководителей МУ УКС до уровня руководителей структурных подразделений и их заместителей</t>
  </si>
  <si>
    <t>Внесение изменений в положение об оплате труда МУ УКС</t>
  </si>
  <si>
    <t>Реорганизационные мероприятия в учреждениях культуры (оптимизация штатной численности МУК "Кондинская межпоселенческая централизованная библиотечная система"сокращение3 штатных ед., МУК РДКИ Конда 6 штатных ед.)</t>
  </si>
  <si>
    <t>2.14</t>
  </si>
  <si>
    <t>Сокращение расходов на обслуживание программного обеспечения (1С) ИП Ударцев, ИНЭКС</t>
  </si>
  <si>
    <t>2.13</t>
  </si>
  <si>
    <t xml:space="preserve">2.11 </t>
  </si>
  <si>
    <t>Распоряжение от 18.10.2017г. №629-р, внесение изменений в положение об оплате труда МКУ УМТО (№1921 от 14.11.2017)</t>
  </si>
  <si>
    <t>Оптимизация бюджетных средств за счет раширения перечня и объема платных услуг оказываемых МБУ Кондинского района МФЦ</t>
  </si>
  <si>
    <t>Оптимизация расходов бюджета района</t>
  </si>
  <si>
    <t>Оптимизация бюджетных средств района в  МБУ Кондинского района МФЦ за счет увеличения объема оказанных государственных услуг</t>
  </si>
  <si>
    <t>2.15</t>
  </si>
  <si>
    <t>Организация работы по выявлению и постановке на кадастровый учет объектов недвижимости, включая объекты незавершенного строительства. Проведение разъяснительной работы среди населения о необходимости регистрации прав собственности на объекты недвижимого имущества и земельные участки</t>
  </si>
  <si>
    <t>Решение Думы Кондинского района от 05.09.2017 года № 302 «Об утверждении прогнозного плана приватизации муниципального имущества Кондинского района на 2018-2020 годы»</t>
  </si>
  <si>
    <t>Распоряжение администрации Кондинского района от 08 апреля 2013 года № 249-р «О создании рабочей группы по актуализации перечня объектов кадастровой оценки»</t>
  </si>
  <si>
    <t xml:space="preserve">Количество выявленных объектов, единиц </t>
  </si>
  <si>
    <t>1.1</t>
  </si>
  <si>
    <t>1.6</t>
  </si>
  <si>
    <t>1.7</t>
  </si>
  <si>
    <t xml:space="preserve">Недопущение увеличения численности работников подведомственных учреждений, содержание которых финансируется из средств местного бюджета (сокращение 38,5 шт. ед.)
</t>
  </si>
  <si>
    <t>Обоснование исполнения мероприятий</t>
  </si>
  <si>
    <r>
      <t xml:space="preserve">1. </t>
    </r>
    <r>
      <rPr>
        <sz val="7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Мероприятия по росту доходов бюджета муниципального образования</t>
    </r>
  </si>
  <si>
    <t>Постановление администрации Кондинского района от 21 ноября 2016 года № 2703 «О муниципальной программе Кондинского района "Развитие малого и среднего предпринимательства в Кондинском районе на 2017-2020 годы"</t>
  </si>
  <si>
    <t>Проект Постановление «Об утверждении производственной программы пассажирских перевозок на 2018 год»; Постановления  от 17.11.2016г. № 1763 «О муниципальной программе Кондинского района «Развитие транспортной системы Кондинского района на 2017-2020 годы»</t>
  </si>
  <si>
    <t>Проект распоряжения «О передаче функций по организации питания»
Передача функций по организации питания из МКУ "ЦОФР ОУ Кондинского района"  в МКОУ Кондинская  СОШ (10 ставок) и МКОУ Луговская СОШ (7 ставок), в МКОУ Куминская СОШ функций по обслуживанию зданий (рабочие 21,5 ставок)  (Проект Распоряжения)</t>
  </si>
  <si>
    <t>Сокращение расходов на текущее содержание учреждений (услуги связи;  коммунальные услуги; вывоз и утилизация ТБО (сокращение объемов); библиотека- техосмотр автомобиля , медомсотр,  ГСМ; налог на имущество:МУК РДКИ Конда; Филиал Рондо.)</t>
  </si>
  <si>
    <t>Приказ Управления культуры администрации Кондинского района № 139 от 29.12.2017 года "Об утверждении плана мероприятий по росту доходов и оптимизации расходов Управления культуры на 2018 год"</t>
  </si>
  <si>
    <t>Оптимизация расходов бюджета района по отношению к уровню 2017 года (снижена стоимость, предоставляемой услуги по сопровождению бухгалтерских программ).</t>
  </si>
  <si>
    <t xml:space="preserve">Приказ Управления культуры администрации Кондинского района </t>
  </si>
  <si>
    <t>В 1 квартале 2018 года на оказание немуниципальным организациям (коммерческим, некоммерческим) было передано 3 услуги (2- в сфере образования, 1 в сфере культуры). Бюджетный эффект не достигнут.</t>
  </si>
  <si>
    <t>Передача муниципальных услуг в социальной сфере на оказание немуниципальным организациям (коммерческим, некоммерческим) -
в части льготного отпуска</t>
  </si>
  <si>
    <t>Экономия по итогам конкурсных процедур, проведенных в 1 квартале 2018 года. Полученный бюджетный эффект перенаправлен на те же цели.</t>
  </si>
  <si>
    <t>отношение годового объема погашения долговых обязательств к суммарному годовому объему доходов бюджета района без учета безвозмездных поступлений и поступлений налоговых доходов по дополнительным нормативам отчислений, %</t>
  </si>
  <si>
    <t>отношение годового объема расходов на обслуживание муниципального долга к общему годовому объему расходов бюджета района, за исключением расходов, осуществляемых за счет субвенций, %</t>
  </si>
  <si>
    <t>Оптимизация расходов бюджета района, в части услуг связи по отношению к уровню 2017 года по ГРБС КУМИ, в связи с переходом на интернет ГРБС Администрации Кондинского района. Договор на услуги интернет в 2018 году не заключался.</t>
  </si>
  <si>
    <t>Приказом учреждения № 26 от 26 февраля 2018 года "О внесении изменений в штатное расписание" сокращены 5 шт. ед.,  перевод 2 работников на другие должности, менее оплачиваемые.  В связи с повышением МРОТ (с 01.01.2018 г. - 20 875,8 руб., с 01.05.2018 г. - 24 558,6 руб. ), а также  в связи с дефицитным бюджетом денежные средства будут перенаправлены на покрытие социально-значимых статей, финансируемых из средств местного бюджета (заработная плата, налоги, коммунальные услуги, налог на имущество).</t>
  </si>
  <si>
    <t>Информация по исполнению плана мероприятий по  росту доходов, оптимизации расходов и сокращению муниципального долга муниципального образования  Кондинский район в 2018 году</t>
  </si>
  <si>
    <t>Срок реализации мероприятия</t>
  </si>
  <si>
    <t>Значение целевого показателя  (план)</t>
  </si>
  <si>
    <t>Бюджетный эффект от реализации мероприятий (план), тыс.рублей</t>
  </si>
  <si>
    <t>приложение 4</t>
  </si>
  <si>
    <t>Постановление администрации Кондинского района от14.12.2017 № 2132 "О мерах по реализации решения Думы Кондинского района от 30 ноября 2017 года № 337 "О бюджете муниципального образования Кондинский район на 2018 года и на плановый  период 2019 и 2020 годов"</t>
  </si>
  <si>
    <t>Достижение планового бюджетного эффекта в виде налоговых поступлений от создания рабочих мест в рамках муниципальной программы «Развитие малого и среднего предпринимательства в Кондинском районе на 2017-2020 годы» планируется по результатам 3 квартала 2018 года (ежегодно создание рабочих мест получателями субсидий осуществляется со 2 полугодия 2018 года).</t>
  </si>
  <si>
    <r>
      <t xml:space="preserve">По результатам деятельности  рабочих групп выявлено </t>
    </r>
    <r>
      <rPr>
        <b/>
        <sz val="11"/>
        <rFont val="Times New Roman"/>
        <family val="1"/>
        <charset val="204"/>
      </rPr>
      <t>102</t>
    </r>
    <r>
      <rPr>
        <sz val="11"/>
        <rFont val="Times New Roman"/>
        <family val="1"/>
        <charset val="204"/>
      </rPr>
      <t xml:space="preserve"> человека, находящихся в трудоспособном возрасте и не имеющих доходов, фактически работающих постоянно либо временно без оформления трудовых отношений, из них легализовали трудовую деятельность (заключили трудовые договоры) </t>
    </r>
    <r>
      <rPr>
        <b/>
        <sz val="11"/>
        <rFont val="Times New Roman"/>
        <family val="1"/>
        <charset val="204"/>
      </rPr>
      <t>102</t>
    </r>
    <r>
      <rPr>
        <sz val="11"/>
        <rFont val="Times New Roman"/>
        <family val="1"/>
        <charset val="204"/>
      </rPr>
      <t xml:space="preserve"> человека. Рабочими группами организованы </t>
    </r>
    <r>
      <rPr>
        <b/>
        <sz val="11"/>
        <rFont val="Times New Roman"/>
        <family val="1"/>
        <charset val="204"/>
      </rPr>
      <t>63</t>
    </r>
    <r>
      <rPr>
        <sz val="11"/>
        <rFont val="Times New Roman"/>
        <family val="1"/>
        <charset val="204"/>
      </rPr>
      <t xml:space="preserve"> встречи с работодателями, в ходе которых  нарушений трудового законодательства не выявлено.  </t>
    </r>
  </si>
  <si>
    <r>
      <t xml:space="preserve">В настоящее время на территории МО Кондинский район реализована возможность получения информации о начисленных налогах, сборах, пенях, штрафах, процентах через Государственную информационную систему о государственных и муниципальных платежах. Данная услуга оказывается через ТОСПы МБУ "МФЦ" на всей территрии муниципального образования. По состоянию на 01.07.2018 года рассмотрено </t>
    </r>
    <r>
      <rPr>
        <b/>
        <sz val="11"/>
        <rFont val="Times New Roman"/>
        <family val="1"/>
        <charset val="204"/>
      </rPr>
      <t>86</t>
    </r>
    <r>
      <rPr>
        <sz val="11"/>
        <rFont val="Times New Roman"/>
        <family val="1"/>
        <charset val="204"/>
      </rPr>
      <t xml:space="preserve"> обращение граждан, выдано  </t>
    </r>
    <r>
      <rPr>
        <b/>
        <sz val="11"/>
        <rFont val="Times New Roman"/>
        <family val="1"/>
        <charset val="204"/>
      </rPr>
      <t xml:space="preserve">99 </t>
    </r>
    <r>
      <rPr>
        <sz val="11"/>
        <rFont val="Times New Roman"/>
        <family val="1"/>
        <charset val="204"/>
      </rPr>
      <t xml:space="preserve">квитанции  на уплату задолженности. Также, в рамках проведения декларационной кампании по декларированию доходов физическими лицами волонтерами Кондинского района распространено среди населения </t>
    </r>
    <r>
      <rPr>
        <b/>
        <sz val="11"/>
        <rFont val="Times New Roman"/>
        <family val="1"/>
        <charset val="204"/>
      </rPr>
      <t xml:space="preserve">1200 </t>
    </r>
    <r>
      <rPr>
        <sz val="11"/>
        <rFont val="Times New Roman"/>
        <family val="1"/>
        <charset val="204"/>
      </rPr>
      <t xml:space="preserve">листовок. Вгазете Кондинский вестник опубликовано </t>
    </r>
    <r>
      <rPr>
        <b/>
        <sz val="11"/>
        <rFont val="Times New Roman"/>
        <family val="1"/>
        <charset val="204"/>
      </rPr>
      <t xml:space="preserve">6 статей </t>
    </r>
    <r>
      <rPr>
        <sz val="11"/>
        <rFont val="Times New Roman"/>
        <family val="1"/>
        <charset val="204"/>
      </rPr>
      <t>на темы: Как оплатить задолженность, заявить о льготах. Ведется радиовещание с информированием населения о порядке уплаты налогов, сервисах и декларировании доходов</t>
    </r>
  </si>
  <si>
    <t>За 2 квартал 2018 года не выявлены юридические лица, не состоящие на налоговом учете по месту нахождения обособленного подразделения</t>
  </si>
  <si>
    <r>
      <t xml:space="preserve">Полученный бюджетный эффект от реализации мероприятий  на </t>
    </r>
    <r>
      <rPr>
        <u/>
        <sz val="11"/>
        <rFont val="Times New Roman"/>
        <family val="1"/>
        <charset val="204"/>
      </rPr>
      <t>01.07.2018</t>
    </r>
    <r>
      <rPr>
        <sz val="11"/>
        <rFont val="Times New Roman"/>
        <family val="1"/>
        <charset val="204"/>
      </rPr>
      <t xml:space="preserve"> год, тыс.руб.</t>
    </r>
  </si>
  <si>
    <t>Значение целевого показателя на 01.07.2018</t>
  </si>
  <si>
    <t>Службой судебных пристатов по Кондинскому району путем проведения исполнительного производства взыскано с ООО Жилкомсервис 1 809,9 т.р. В счет погашения задолженности за отпущенную нефть из резерва материальных запасов, в том числе по договорам: 10-РЕЗ от 26.09.2013 895,7 т.р., 1-РЕЗ-14 от 31.01.2014г. 853,7 т.р., 8-Рез/3 от 29.01.2016 г. 60,5 т.р. 
В дальнейшем плановые назначения бюджетного эффекта будут пересмотрены в сторону увеличения.</t>
  </si>
  <si>
    <t>Плановые показатели по поступлениям в бюджет в полугодии 2018 года увеличены на 2,3 т.р. (и увеличились на 6,5%). Бюджетный эффект достигнут в сумме 1,1 т.р. Исполнение показателя планируется до докнца года по мере предоставления платных услуг.
Во втором полугодии планируется внесение изменений в наименование целевого показателя: "Увеличение стоимости платных услуг" изменится на "увеличение объема платных услуг" в связи с чем значение целевого показателя на 01.07.2018 года равно 0 (роста стоимости платных услуг в 2018 году не установлено)</t>
  </si>
  <si>
    <t>За 1 полугодие 2018 года дополнительно включены в План приватизации следующие объекты: 
автомобиль ГАЗ-32213 специализированное ТС (13 мест), автомобиль HYUNDAI TERRACAN; 
автомобиль Тойота Ленд Крузер 120,
автомобиль ГАЗ-322132,
автомобиль UAZ PATRIOT, 
автомобиль ШЕВРОЛЕ НИВА, 
нежилое здание (здание бани), общей площадью 313,5 кв.м., по адресу: пер.Линейный, д.2, ст.Устье-Аха, пгт.Междуреченский, Кондинский район, Ханты-Мансийский автономный округ-Югра, кадастровый № 86:01:0000000:9480.
автомобиль ГАЗ-3102, 
автобус КАВЗ 397653, 
автомобиль УАЗ-39094, 
Бюджетный эффект достигнут в результате реализации оборудования по переработке дикоросов,  автомобиля УАЗ-31514. В дальнейшем плановые назначения бюджетного эффекта будут пересмотрены в сторону увеличения.</t>
  </si>
  <si>
    <t xml:space="preserve">1) Доходы от долевого строительства:  по претензионно-исковой работе получено 116,19тыс.рублей, данные доходы поступили по исполнительным документама 2017г. на сумму 412,7тыс.руб.
2) Доходы от продажи квартир, находящихся в собственности муниципальных районов: по претензионно-исковой работе поступило в бюджет 114,50тыс.рублей, данные доходы поступили по исполнительным документам 2017 года на сумму 716,1 тыс.руб.
3) Прочие поступления от использования имущества, находящегося в собственности муниципальных районов (служебный и коммерческий найм): Подготовлено и направлено 15 претензий на сумму 159,55тыс.руб. и  14 иск.заявлений на сумму 319,31тыс. руб. По претензионно-исковой работе поступило 200,51тыс.рублей.
4) Доходы от сдачи в аренду имущества: Подготовлено и направлено 51 претензия на сумму 1 818,33тыс.руб. и  21 исковое заявление на сумму 1 090,63тыс.рублей, поступило в бюджет по претензионно-исковой работе 756,01тыс.рублей.                                                                                                                                                                                                                                                                                          Всего за 1 полугодие 2018 года, в бюджет района от претезионной и исковой работы поступило: 1 187,21тыс.рублей.              </t>
  </si>
  <si>
    <t xml:space="preserve">На первом этапе с помощью аэрофотопланов и информации, полученной на портале Росреестра, а так же в рамках межведомственных запросов выявлено 89 объектов по которым отсутствует информация о регистрации таких объектов.  На втором этапе, вышеуказанные списки объектов направлены на территории поселений, для сверки и уточнения информации.
Управлением архитектуры и градостроительства в 1 полугодии  2018 года проведена следующая работа:
1.  С помощью аэрофотопланов и информации, полученной на портале Росреестра, а так же в рамках межведомственных запросов выявлены объекты, по которым отсутствует информация о регистрации прав, в количестве 103 ед.
2. По результатам проведенной работы сформированы списки объектов ИЖС в разрезе поселений района.
3. Управлением архитектуры и градостроительства специально для граждан разработаны пошаговые памятки, поясняющие каким образом оформить незарегистрированные объекты жилья. 
4. В поселениях работа ведется с каждым жителем персонально, специалисты управления осуществили подомовые объезды, провели разъяснительную работу, вручили памятки. Для максимального охвата заинтересованных лиц,  данные памятки также были распространены на социально значимых объектах (мфц, банках, БТИ и др.), а также направлены в администрации поселений для проведения разъяснительной работы на территориях.
5. Работа направленная на привлечение граждан к регистрации объектов ИЖС управлением архитектуры ведется на постоянной основе в течении всего года.
</t>
  </si>
  <si>
    <t>В 1 квартале 2018 года подготовлено и направлено 9 претензий о погашении задолженности по арендной плате за землю на сумму 2 084,4 тыс.руб, из них:
- оплачено в добровольном порядке 2 претензии на общую сумму 744,2 тыс. руб.
- 4 претензии передано в юридическо-правовое управление для взыскния задолженности в судебном порядке на сумму 1 278,0 тыс. руб.
- по 3-м претензиям на сумму 62,2 тыс. руб. работа продолжается (срок для погашения задолженности, установленный претензией пока не наступил).                                                                
Во 2 квартале 2018 года подготовлено и направлено 30 претензий о погашении задолженности по арендной плате за землю на сумму 1 106, 6 тыс. руб.
Оплачено в добровольном порядке 6 претензий на общую сумму 144,9 тыс. руб.
Передано в юридическо-правовое управление для взыскния задолженности в судебном порядке 7 претензий на сумму 634,5 тыс. руб.
По 17-ти претензиям на сумму 327, тыс. руб. работа продожается (срок для погашения задолженности, установленный претензией пока не наступил).
Также во 2 квартале 2018 года подготовлено и направлено 2 претензии о погашении суммы неосновательного обогащения на общую сумму 349,8 тыс. руб. (ООО "СУ-967" и ИП Березин И.С.).
По одной претензии, в отношении ООО "СУ-967" на сумму 333,3 тыс. руб., материалы переданы в юридическо-правовое управление для взыскния суммы неосновательного обогащения в судебном порядке
В дальнейшем плановые назначения бюджетного эффекта будут пересмотрены в сторону увеличения.</t>
  </si>
  <si>
    <r>
      <t>В рамках осуществления мероприятий по выявлению земельных участков, на которых расположены здания, строения, находящиеся в собственности граждан и используемых без правоустанавливающих документов:
В</t>
    </r>
    <r>
      <rPr>
        <b/>
        <sz val="11"/>
        <rFont val="Times New Roman"/>
        <family val="1"/>
        <charset val="204"/>
      </rPr>
      <t xml:space="preserve"> 1 квартале 2018 года</t>
    </r>
    <r>
      <rPr>
        <sz val="11"/>
        <rFont val="Times New Roman"/>
        <family val="1"/>
        <charset val="204"/>
      </rPr>
      <t xml:space="preserve"> выявлено 11 таких земельных участков.
5 земельных участков оформлено в собственность, сумма за выкуп участков составила - 16,7 тыс. руб. По 3 земельным участкам гражданами поданы заявления на оформление прав и проводится межевание. По остальным участкам проводится работа по привлечению граждан к оформлению прав: направлены письма о необходимости оформления прав с установлением срока для подачи заявлений.
Также в рамках муниципального земельного контроля выявлено 3 земельных участка, используемые собственниками и арендатором в границах, превышающих отведенную площадь (в пгт. Междуреченский). Собственники и арендаторы участков привлечены к оформлению самовольно занимаемой площади земельного участка.
</t>
    </r>
    <r>
      <rPr>
        <b/>
        <sz val="11"/>
        <rFont val="Times New Roman"/>
        <family val="1"/>
        <charset val="204"/>
      </rPr>
      <t xml:space="preserve">Во 2 квартале 2018 года </t>
    </r>
    <r>
      <rPr>
        <sz val="11"/>
        <rFont val="Times New Roman"/>
        <family val="1"/>
        <charset val="204"/>
      </rPr>
      <t xml:space="preserve">выявлено 14 таких земельных участков.
9 земельных участков оформлено в собственность, сумма за выкуп участков составила - 15,8 тыс. руб. По 5 земельным участкам гражданами поданы заявления на оформление прав и проводится межевание. 
Во 2 квартале 2018 года в рамках осуществления муниципального земельного контроля выявлено 5 земельных участков, используемых собственниками и арендаторами в границах, превышающих отведенную площадь (в пгт. Междуреченский). Собственники и арендаторы участков привлечены к оформлению самовольно занимаемой площади земельного участка. 
Предполагается, что сумма за выкуп земельных участков поступит в 3 квартале 2018 года. 
 </t>
    </r>
  </si>
  <si>
    <r>
      <t xml:space="preserve">В </t>
    </r>
    <r>
      <rPr>
        <b/>
        <sz val="11"/>
        <rFont val="Times New Roman"/>
        <family val="1"/>
        <charset val="204"/>
      </rPr>
      <t>1 квартале 2018 года</t>
    </r>
    <r>
      <rPr>
        <sz val="11"/>
        <rFont val="Times New Roman"/>
        <family val="1"/>
        <charset val="204"/>
      </rPr>
      <t xml:space="preserve"> в рамках осуществления муниципального земельного контроля выявлено </t>
    </r>
    <r>
      <rPr>
        <b/>
        <sz val="11"/>
        <rFont val="Times New Roman"/>
        <family val="1"/>
        <charset val="204"/>
      </rPr>
      <t>3 земельных участка</t>
    </r>
    <r>
      <rPr>
        <sz val="11"/>
        <rFont val="Times New Roman"/>
        <family val="1"/>
        <charset val="204"/>
      </rPr>
      <t xml:space="preserve">, используемых без правоустанавливающих документов. Пользователям участков выданы предписания об устранении нарушения земельного законодательства.
Также в результате инвентаризации в 1 квартале 2018 года выявлено </t>
    </r>
    <r>
      <rPr>
        <b/>
        <sz val="11"/>
        <rFont val="Times New Roman"/>
        <family val="1"/>
        <charset val="204"/>
      </rPr>
      <t>16 земельных участков</t>
    </r>
    <r>
      <rPr>
        <sz val="11"/>
        <rFont val="Times New Roman"/>
        <family val="1"/>
        <charset val="204"/>
      </rPr>
      <t xml:space="preserve"> с неоформленными правами. Пользователям земельных участков направлены письма о необходимости оформления прав.
Во </t>
    </r>
    <r>
      <rPr>
        <b/>
        <sz val="11"/>
        <rFont val="Times New Roman"/>
        <family val="1"/>
        <charset val="204"/>
      </rPr>
      <t>2 квартале 2018 года</t>
    </r>
    <r>
      <rPr>
        <sz val="11"/>
        <rFont val="Times New Roman"/>
        <family val="1"/>
        <charset val="204"/>
      </rPr>
      <t xml:space="preserve"> в результате инвентаризации выялено </t>
    </r>
    <r>
      <rPr>
        <b/>
        <sz val="11"/>
        <rFont val="Times New Roman"/>
        <family val="1"/>
        <charset val="204"/>
      </rPr>
      <t>17 земельных участков</t>
    </r>
    <r>
      <rPr>
        <sz val="11"/>
        <rFont val="Times New Roman"/>
        <family val="1"/>
        <charset val="204"/>
      </rPr>
      <t xml:space="preserve"> с неоформленными правами. В отношении выявленных земельных участков вручены письма и памятки о необходимости оформления прав на земельные участки. В результате проведенных мероприятий граждане приступили к оформлению прав в отношении </t>
    </r>
    <r>
      <rPr>
        <b/>
        <sz val="11"/>
        <rFont val="Times New Roman"/>
        <family val="1"/>
        <charset val="204"/>
      </rPr>
      <t>13 участков</t>
    </r>
    <r>
      <rPr>
        <sz val="11"/>
        <rFont val="Times New Roman"/>
        <family val="1"/>
        <charset val="204"/>
      </rPr>
      <t xml:space="preserve"> (поданы заявления). </t>
    </r>
  </si>
  <si>
    <t>Муниципальный долг на 01.07.2018 года составил  73 723,5 тыс. рублей.</t>
  </si>
  <si>
    <t>Прогнозная сумма оптимизации расходов была рассчитана с учетом планируемого снижения количества выполняемых авиарейсов АО "ЮТэйр-Вертолетные услуги" с 123 рейсов до 98 рейсов, и, соответственно аэропортового обслуживания данных рейсов АО "Кондаавиа" (общее количество сокращения рейсов в 2018г. составит 25, из них: во 2 кв. 2018г. на 8 рейсов, в 3 кв. 2018г. - 5 рейсов, в 4 кв. 2018г. - 12 рейсов). А так же оптимизация сложилась по водному транспорту (АО Северречфлот") в связи с не выполнением в апреле 2018 года 8 рейсов "Междуреченский-Луговой" из-за погодных условий</t>
  </si>
  <si>
    <t>Оптимизация расходов по обслуживанию охранно пожарной сигнализации, обслуживание противопожар. Водоснабжения, обслуживание тревожной кнопки (Заключен договор с МКУ "Управление МТО ОМС Кондинского района на безвозмезной основе), вывоз ТБО</t>
  </si>
  <si>
    <t>????</t>
  </si>
  <si>
    <t>В 1 полугодии 2018 года мероприятия не проводились. Бюджетный эффект будет достигнут по окончанию года.</t>
  </si>
  <si>
    <t>В сравнении с 2017 годом увеличение колличества предоставляемых государственных услуг на 3000 ед., в связи с чем отрабатывается вопрос с Департаментом экономического развития ХМАО-Югры по увеличению субсидии из бюджета ХМАО-Югры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услуг. Бюджетный эффект планируется достичь в 4 квартале 2018 года.</t>
  </si>
  <si>
    <t>Сокращены расходы бюджета района к уровню 2017 года на приобретение материальных запасов. Бюджетный эффект достигнут.</t>
  </si>
  <si>
    <t>Постановление администрации Кондинского района от 19 февраля 2018 № 271 " Об утверждении положения об установлении системы оплаты труда работников муниципальных учреждений Кондинского района, подведомственных комитету физической культуры и спорта администрации Кондинского района"; Приказ комитета физической культуры и спорта администрации кондинского района от 10 января 2018 года № 1 "О проведении организационно-штатных мероприятий ". Начало мероприятия по переименованию должностей в учреждениях спорта "старший тренер преподаватель" в "тренер преподаватель" в количестве 9 шт. ед. с 01.03.2018 г. Окончательный бюджетный эффект будет достигнут к концу 2018 года.</t>
  </si>
  <si>
    <t>Получение бюджетного эфекта 3-4 кв. 2018 года</t>
  </si>
  <si>
    <t>Внесено изменение в положение об оплате труда МУ УКС неа основании Постановления администрации Кондинского района № 2186  от 25.12.2017 года. Бюджетный эффект будет достигнут к концу 2018 гогда</t>
  </si>
  <si>
    <t>По итогам 1полугодия 2018 года бюджетный эффект от объединения составил 634,2 тыс.рублей</t>
  </si>
  <si>
    <t>Бюджетный эффект достигнут .</t>
  </si>
  <si>
    <t xml:space="preserve">На основании Распоряжение администрации Кондинского района от 24 января 2018 года № 79-р "О передаче функций по организации питания и обеспечению содержания зданий и сооружений, обустройству прилегающих к ним территорий"    Плановые значения на 2018 год по данному пункту рассчитывались в октябре 2017 года.  Предполагалось перевод осуществить с 1 января 2018 года.  Расчет был сделан на годовой период.  Фактитически перевод осуществлен с 26 апреля 2018 года.  реально размер экономии ставил 6 412,9 тыс. руб. Вместе с тем,  годовые ассигнования выделены учреждению  на статьи 211,213 на 2018 годы  из расчета минимальной ЗП в 17160 руб. Для осуществления доплаты до МРОТ (4 мес) в размере 20 875,80 и  МРОТ в размере 24 558,60 (8 мес) необходимы средства в размере 6 043,8 тыс. руб.   Экономия по данному мероприятию в размере  6043,8 тыс. рублей перенаправлена на осуществление доплаты до МЗП. </t>
  </si>
  <si>
    <r>
      <t xml:space="preserve">При формировании бюджета на 2018 год , в части заработной платы и налогов учитывалась </t>
    </r>
    <r>
      <rPr>
        <b/>
        <sz val="11"/>
        <rFont val="Calibri"/>
        <family val="2"/>
        <charset val="204"/>
        <scheme val="minor"/>
      </rPr>
      <t xml:space="preserve">величины показателя МРОТ с 01.07.2017 г.  17 1760,0 руб. </t>
    </r>
    <r>
      <rPr>
        <sz val="11"/>
        <rFont val="Calibri"/>
        <family val="2"/>
        <charset val="204"/>
        <scheme val="minor"/>
      </rPr>
      <t xml:space="preserve"> Бюджетные ассигнования на 2018 год доведены с учетом данной величины показателя. Перевод ставок по указанному пункту предполагалось осуществить с 1 января 2018 года. Фактитически перевод осуществлен с 26 апреля 2018 года. В связи с тем, что величина показателя </t>
    </r>
    <r>
      <rPr>
        <b/>
        <sz val="11"/>
        <rFont val="Calibri"/>
        <family val="2"/>
        <charset val="204"/>
        <scheme val="minor"/>
      </rPr>
      <t>МРОТ с 01.05.2018 г. выросла до 24 558,6 руб.</t>
    </r>
    <r>
      <rPr>
        <sz val="11"/>
        <rFont val="Calibri"/>
        <family val="2"/>
        <charset val="204"/>
        <scheme val="minor"/>
      </rPr>
      <t xml:space="preserve">  реальный объем экономии составил 6 412,9 тыс. руб. Соответственно для осуществления доплаты до МРОТ в размере 24 558,60 руб. необходимы средства в размере 6 043,8 тыс. руб.   Экономия по данному мероприятию перенаправлена на осуществление доплаты до величины показателя МРОТ актуального на данный момент.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</si>
</sst>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00"/>
    <numFmt numFmtId="167" formatCode="000000"/>
  </numFmts>
  <fonts count="1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Fill="1"/>
    <xf numFmtId="0" fontId="2" fillId="0" borderId="8" xfId="0" applyFont="1" applyFill="1" applyBorder="1" applyAlignment="1">
      <alignment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/>
    <xf numFmtId="0" fontId="3" fillId="0" borderId="8" xfId="0" applyFont="1" applyFill="1" applyBorder="1"/>
    <xf numFmtId="164" fontId="1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49" fontId="10" fillId="0" borderId="0" xfId="0" applyNumberFormat="1" applyFont="1" applyFill="1" applyAlignment="1">
      <alignment horizontal="left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/>
    <xf numFmtId="49" fontId="2" fillId="0" borderId="0" xfId="0" applyNumberFormat="1" applyFont="1" applyFill="1"/>
    <xf numFmtId="167" fontId="10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/>
    <xf numFmtId="0" fontId="6" fillId="0" borderId="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4" fontId="6" fillId="0" borderId="8" xfId="0" applyNumberFormat="1" applyFont="1" applyFill="1" applyBorder="1" applyAlignment="1">
      <alignment horizontal="center" vertical="top" wrapText="1"/>
    </xf>
    <xf numFmtId="4" fontId="6" fillId="0" borderId="9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164" fontId="8" fillId="0" borderId="9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left" wrapText="1"/>
    </xf>
    <xf numFmtId="49" fontId="0" fillId="0" borderId="13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3" fillId="0" borderId="7" xfId="0" applyFont="1" applyFill="1" applyBorder="1" applyAlignment="1"/>
    <xf numFmtId="0" fontId="5" fillId="0" borderId="1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  <color rgb="FFFFFFCC"/>
      <color rgb="FF00FF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topLeftCell="J25" zoomScaleNormal="100" workbookViewId="0">
      <selection activeCell="O25" sqref="O25"/>
    </sheetView>
  </sheetViews>
  <sheetFormatPr defaultColWidth="9.109375" defaultRowHeight="14.4"/>
  <cols>
    <col min="1" max="1" width="8.88671875" style="44" customWidth="1"/>
    <col min="2" max="2" width="9.109375" style="1"/>
    <col min="3" max="3" width="30.5546875" style="1" customWidth="1"/>
    <col min="4" max="4" width="13.88671875" style="1" customWidth="1"/>
    <col min="5" max="5" width="49" style="1" customWidth="1"/>
    <col min="6" max="6" width="11.5546875" style="1" customWidth="1"/>
    <col min="7" max="7" width="31.33203125" style="1" customWidth="1"/>
    <col min="8" max="8" width="7.109375" style="1" customWidth="1"/>
    <col min="9" max="9" width="11.44140625" style="1" customWidth="1"/>
    <col min="10" max="10" width="16.5546875" style="1" customWidth="1"/>
    <col min="11" max="11" width="14.109375" style="1" customWidth="1"/>
    <col min="12" max="12" width="13" style="1" customWidth="1"/>
    <col min="13" max="13" width="0.109375" style="1" customWidth="1"/>
    <col min="14" max="14" width="71.44140625" style="30" customWidth="1"/>
    <col min="15" max="15" width="56.6640625" style="1" customWidth="1"/>
    <col min="16" max="16" width="16.44140625" style="1" customWidth="1"/>
    <col min="17" max="16384" width="9.109375" style="1"/>
  </cols>
  <sheetData>
    <row r="1" spans="1:14">
      <c r="A1" s="28"/>
      <c r="L1" s="29"/>
      <c r="M1" s="30" t="s">
        <v>10</v>
      </c>
      <c r="N1" s="29" t="s">
        <v>135</v>
      </c>
    </row>
    <row r="2" spans="1:14" ht="42.75" customHeight="1">
      <c r="A2" s="46" t="s">
        <v>131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">
      <c r="A3" s="31"/>
    </row>
    <row r="4" spans="1:14" ht="49.5" customHeight="1">
      <c r="A4" s="45" t="s">
        <v>136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8.600000000000001" thickBot="1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4" ht="87.75" customHeight="1">
      <c r="A6" s="69" t="s">
        <v>0</v>
      </c>
      <c r="B6" s="55" t="s">
        <v>1</v>
      </c>
      <c r="C6" s="55"/>
      <c r="D6" s="55" t="s">
        <v>132</v>
      </c>
      <c r="E6" s="55" t="s">
        <v>2</v>
      </c>
      <c r="F6" s="55"/>
      <c r="G6" s="55" t="s">
        <v>3</v>
      </c>
      <c r="H6" s="118" t="s">
        <v>133</v>
      </c>
      <c r="I6" s="119"/>
      <c r="J6" s="47" t="s">
        <v>134</v>
      </c>
      <c r="K6" s="47" t="s">
        <v>141</v>
      </c>
      <c r="L6" s="47" t="s">
        <v>142</v>
      </c>
      <c r="M6" s="126" t="s">
        <v>8</v>
      </c>
      <c r="N6" s="47" t="s">
        <v>115</v>
      </c>
    </row>
    <row r="7" spans="1:14" ht="28.5" customHeight="1">
      <c r="A7" s="69"/>
      <c r="B7" s="55"/>
      <c r="C7" s="55"/>
      <c r="D7" s="55"/>
      <c r="E7" s="55"/>
      <c r="F7" s="55"/>
      <c r="G7" s="55"/>
      <c r="H7" s="120"/>
      <c r="I7" s="121"/>
      <c r="J7" s="122"/>
      <c r="K7" s="48"/>
      <c r="L7" s="48"/>
      <c r="M7" s="127"/>
      <c r="N7" s="125"/>
    </row>
    <row r="8" spans="1:14" ht="20.25" customHeight="1">
      <c r="A8" s="55" t="s">
        <v>116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7"/>
      <c r="N8" s="3"/>
    </row>
    <row r="9" spans="1:14" ht="112.5" customHeight="1">
      <c r="A9" s="16" t="s">
        <v>111</v>
      </c>
      <c r="B9" s="49" t="s">
        <v>17</v>
      </c>
      <c r="C9" s="50"/>
      <c r="D9" s="21" t="s">
        <v>16</v>
      </c>
      <c r="E9" s="49" t="s">
        <v>117</v>
      </c>
      <c r="F9" s="50"/>
      <c r="G9" s="21" t="s">
        <v>18</v>
      </c>
      <c r="H9" s="56">
        <v>22</v>
      </c>
      <c r="I9" s="56"/>
      <c r="J9" s="32">
        <v>89.2</v>
      </c>
      <c r="K9" s="32">
        <v>0</v>
      </c>
      <c r="L9" s="32">
        <v>0</v>
      </c>
      <c r="M9" s="33"/>
      <c r="N9" s="4" t="s">
        <v>137</v>
      </c>
    </row>
    <row r="10" spans="1:14" ht="312" customHeight="1" thickBot="1">
      <c r="A10" s="5" t="s">
        <v>9</v>
      </c>
      <c r="B10" s="54" t="s">
        <v>22</v>
      </c>
      <c r="C10" s="54"/>
      <c r="D10" s="21" t="s">
        <v>16</v>
      </c>
      <c r="E10" s="49" t="s">
        <v>108</v>
      </c>
      <c r="F10" s="50"/>
      <c r="G10" s="21" t="s">
        <v>23</v>
      </c>
      <c r="H10" s="56">
        <v>3</v>
      </c>
      <c r="I10" s="56"/>
      <c r="J10" s="32">
        <v>500</v>
      </c>
      <c r="K10" s="32">
        <v>1566.5</v>
      </c>
      <c r="L10" s="32">
        <v>10</v>
      </c>
      <c r="M10" s="6"/>
      <c r="N10" s="4" t="s">
        <v>145</v>
      </c>
    </row>
    <row r="11" spans="1:14" ht="256.5" customHeight="1">
      <c r="A11" s="64" t="s">
        <v>19</v>
      </c>
      <c r="B11" s="58" t="s">
        <v>24</v>
      </c>
      <c r="C11" s="59"/>
      <c r="D11" s="21" t="s">
        <v>16</v>
      </c>
      <c r="E11" s="49" t="s">
        <v>25</v>
      </c>
      <c r="F11" s="50"/>
      <c r="G11" s="70" t="s">
        <v>27</v>
      </c>
      <c r="H11" s="130">
        <v>45</v>
      </c>
      <c r="I11" s="131"/>
      <c r="J11" s="92">
        <v>63</v>
      </c>
      <c r="K11" s="92">
        <v>32.5</v>
      </c>
      <c r="L11" s="92">
        <v>33</v>
      </c>
      <c r="M11" s="7"/>
      <c r="N11" s="123" t="s">
        <v>149</v>
      </c>
    </row>
    <row r="12" spans="1:14" ht="191.25" customHeight="1">
      <c r="A12" s="128"/>
      <c r="B12" s="98"/>
      <c r="C12" s="99"/>
      <c r="D12" s="21" t="s">
        <v>16</v>
      </c>
      <c r="E12" s="49" t="s">
        <v>26</v>
      </c>
      <c r="F12" s="50"/>
      <c r="G12" s="129"/>
      <c r="H12" s="132"/>
      <c r="I12" s="133"/>
      <c r="J12" s="93"/>
      <c r="K12" s="93"/>
      <c r="L12" s="93"/>
      <c r="M12" s="2"/>
      <c r="N12" s="124"/>
    </row>
    <row r="13" spans="1:14" ht="330" customHeight="1">
      <c r="A13" s="64" t="s">
        <v>20</v>
      </c>
      <c r="B13" s="58" t="s">
        <v>28</v>
      </c>
      <c r="C13" s="59"/>
      <c r="D13" s="21" t="s">
        <v>16</v>
      </c>
      <c r="E13" s="49" t="s">
        <v>29</v>
      </c>
      <c r="F13" s="50"/>
      <c r="G13" s="21" t="s">
        <v>30</v>
      </c>
      <c r="H13" s="57">
        <v>2000</v>
      </c>
      <c r="I13" s="57"/>
      <c r="J13" s="32">
        <v>2000</v>
      </c>
      <c r="K13" s="32">
        <v>1187.21</v>
      </c>
      <c r="L13" s="32">
        <v>1187.21</v>
      </c>
      <c r="M13" s="15"/>
      <c r="N13" s="4" t="s">
        <v>146</v>
      </c>
    </row>
    <row r="14" spans="1:14" ht="409.6" customHeight="1">
      <c r="A14" s="65"/>
      <c r="B14" s="60"/>
      <c r="C14" s="61"/>
      <c r="D14" s="21" t="s">
        <v>16</v>
      </c>
      <c r="E14" s="49" t="s">
        <v>29</v>
      </c>
      <c r="F14" s="50"/>
      <c r="G14" s="21" t="s">
        <v>30</v>
      </c>
      <c r="H14" s="53">
        <v>300</v>
      </c>
      <c r="I14" s="53"/>
      <c r="J14" s="32">
        <v>300</v>
      </c>
      <c r="K14" s="32">
        <v>889.1</v>
      </c>
      <c r="L14" s="32">
        <v>889.1</v>
      </c>
      <c r="M14" s="15"/>
      <c r="N14" s="4" t="s">
        <v>148</v>
      </c>
    </row>
    <row r="15" spans="1:14" ht="130.5" customHeight="1">
      <c r="A15" s="66"/>
      <c r="B15" s="62"/>
      <c r="C15" s="63"/>
      <c r="D15" s="21" t="s">
        <v>16</v>
      </c>
      <c r="E15" s="49" t="s">
        <v>29</v>
      </c>
      <c r="F15" s="50"/>
      <c r="G15" s="21" t="s">
        <v>30</v>
      </c>
      <c r="H15" s="67">
        <v>1000</v>
      </c>
      <c r="I15" s="68"/>
      <c r="J15" s="32">
        <v>1000</v>
      </c>
      <c r="K15" s="32">
        <v>1809.9</v>
      </c>
      <c r="L15" s="32">
        <v>1809.9</v>
      </c>
      <c r="M15" s="15"/>
      <c r="N15" s="4" t="s">
        <v>143</v>
      </c>
    </row>
    <row r="16" spans="1:14" ht="179.25" customHeight="1">
      <c r="A16" s="17" t="s">
        <v>21</v>
      </c>
      <c r="B16" s="94" t="s">
        <v>45</v>
      </c>
      <c r="C16" s="95"/>
      <c r="D16" s="22" t="s">
        <v>16</v>
      </c>
      <c r="E16" s="34"/>
      <c r="F16" s="35"/>
      <c r="G16" s="22" t="s">
        <v>46</v>
      </c>
      <c r="H16" s="96">
        <v>6.5</v>
      </c>
      <c r="I16" s="97"/>
      <c r="J16" s="32">
        <v>1.7</v>
      </c>
      <c r="K16" s="32">
        <v>1.1000000000000001</v>
      </c>
      <c r="L16" s="32">
        <v>0</v>
      </c>
      <c r="M16" s="2"/>
      <c r="N16" s="4" t="s">
        <v>144</v>
      </c>
    </row>
    <row r="17" spans="1:16" ht="23.25" customHeight="1">
      <c r="A17" s="90" t="s">
        <v>55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1"/>
      <c r="M17" s="2"/>
      <c r="N17" s="3"/>
    </row>
    <row r="18" spans="1:16" ht="90.75" customHeight="1">
      <c r="A18" s="5" t="s">
        <v>112</v>
      </c>
      <c r="B18" s="51" t="s">
        <v>56</v>
      </c>
      <c r="C18" s="52"/>
      <c r="D18" s="22" t="s">
        <v>14</v>
      </c>
      <c r="E18" s="18" t="s">
        <v>57</v>
      </c>
      <c r="F18" s="35"/>
      <c r="G18" s="22" t="s">
        <v>58</v>
      </c>
      <c r="H18" s="107"/>
      <c r="I18" s="108"/>
      <c r="J18" s="36"/>
      <c r="K18" s="36"/>
      <c r="L18" s="36"/>
      <c r="M18" s="2"/>
      <c r="N18" s="4" t="s">
        <v>140</v>
      </c>
    </row>
    <row r="19" spans="1:16" ht="409.6" customHeight="1">
      <c r="A19" s="64" t="s">
        <v>113</v>
      </c>
      <c r="B19" s="109" t="s">
        <v>107</v>
      </c>
      <c r="C19" s="110"/>
      <c r="D19" s="22" t="s">
        <v>16</v>
      </c>
      <c r="E19" s="109" t="s">
        <v>109</v>
      </c>
      <c r="F19" s="35"/>
      <c r="G19" s="114" t="s">
        <v>110</v>
      </c>
      <c r="H19" s="37"/>
      <c r="I19" s="38"/>
      <c r="J19" s="36"/>
      <c r="K19" s="36"/>
      <c r="L19" s="36"/>
      <c r="M19" s="2"/>
      <c r="N19" s="4" t="s">
        <v>147</v>
      </c>
    </row>
    <row r="20" spans="1:16" ht="227.25" customHeight="1">
      <c r="A20" s="79"/>
      <c r="B20" s="111"/>
      <c r="C20" s="112"/>
      <c r="D20" s="22" t="s">
        <v>16</v>
      </c>
      <c r="E20" s="113"/>
      <c r="F20" s="35"/>
      <c r="G20" s="115"/>
      <c r="H20" s="37"/>
      <c r="I20" s="38"/>
      <c r="J20" s="36"/>
      <c r="K20" s="36"/>
      <c r="L20" s="36"/>
      <c r="M20" s="2"/>
      <c r="N20" s="4" t="s">
        <v>150</v>
      </c>
    </row>
    <row r="21" spans="1:16" ht="240" customHeight="1">
      <c r="A21" s="5" t="s">
        <v>50</v>
      </c>
      <c r="B21" s="51" t="s">
        <v>60</v>
      </c>
      <c r="C21" s="52"/>
      <c r="D21" s="22" t="s">
        <v>61</v>
      </c>
      <c r="E21" s="18" t="s">
        <v>62</v>
      </c>
      <c r="F21" s="35"/>
      <c r="G21" s="22" t="s">
        <v>63</v>
      </c>
      <c r="H21" s="107"/>
      <c r="I21" s="108"/>
      <c r="J21" s="36"/>
      <c r="K21" s="36"/>
      <c r="L21" s="36"/>
      <c r="M21" s="2"/>
      <c r="N21" s="4" t="s">
        <v>139</v>
      </c>
    </row>
    <row r="22" spans="1:16" ht="130.5" customHeight="1">
      <c r="A22" s="5" t="s">
        <v>59</v>
      </c>
      <c r="B22" s="51" t="s">
        <v>64</v>
      </c>
      <c r="C22" s="52"/>
      <c r="D22" s="22" t="s">
        <v>14</v>
      </c>
      <c r="E22" s="18" t="s">
        <v>65</v>
      </c>
      <c r="F22" s="35"/>
      <c r="G22" s="39" t="s">
        <v>66</v>
      </c>
      <c r="H22" s="107"/>
      <c r="I22" s="108"/>
      <c r="J22" s="36"/>
      <c r="K22" s="36"/>
      <c r="L22" s="36"/>
      <c r="M22" s="2"/>
      <c r="N22" s="4" t="s">
        <v>138</v>
      </c>
    </row>
    <row r="23" spans="1:16" ht="21.75" customHeight="1">
      <c r="A23" s="105" t="s">
        <v>4</v>
      </c>
      <c r="B23" s="106"/>
      <c r="C23" s="106"/>
      <c r="D23" s="106"/>
      <c r="E23" s="106"/>
      <c r="F23" s="106"/>
      <c r="G23" s="106"/>
      <c r="H23" s="106"/>
      <c r="I23" s="106"/>
      <c r="J23" s="8">
        <f>J9+J10+J11+J13+J14+J15+J16</f>
        <v>3953.8999999999996</v>
      </c>
      <c r="K23" s="8">
        <f t="shared" ref="K23:L23" si="0">K9+K10+K11+K13+K14+K15+K16</f>
        <v>5486.31</v>
      </c>
      <c r="L23" s="8">
        <f t="shared" si="0"/>
        <v>3929.21</v>
      </c>
      <c r="M23" s="2"/>
      <c r="N23" s="3"/>
    </row>
    <row r="24" spans="1:16" ht="26.25" customHeight="1">
      <c r="A24" s="102" t="s">
        <v>69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4"/>
      <c r="M24" s="2"/>
      <c r="N24" s="3"/>
    </row>
    <row r="25" spans="1:16" ht="201.6">
      <c r="A25" s="5" t="s">
        <v>6</v>
      </c>
      <c r="B25" s="51" t="s">
        <v>72</v>
      </c>
      <c r="C25" s="83"/>
      <c r="D25" s="22" t="s">
        <v>12</v>
      </c>
      <c r="E25" s="81" t="s">
        <v>119</v>
      </c>
      <c r="F25" s="84"/>
      <c r="G25" s="22" t="s">
        <v>114</v>
      </c>
      <c r="H25" s="73">
        <v>38.5</v>
      </c>
      <c r="I25" s="74"/>
      <c r="J25" s="9">
        <v>11741.8</v>
      </c>
      <c r="K25" s="9">
        <v>6412.9</v>
      </c>
      <c r="L25" s="9">
        <v>20.8</v>
      </c>
      <c r="M25" s="2"/>
      <c r="N25" s="4" t="s">
        <v>163</v>
      </c>
      <c r="O25" s="135" t="s">
        <v>164</v>
      </c>
      <c r="P25" s="134"/>
    </row>
    <row r="26" spans="1:16" ht="138.75" customHeight="1">
      <c r="A26" s="5" t="s">
        <v>7</v>
      </c>
      <c r="B26" s="51" t="s">
        <v>73</v>
      </c>
      <c r="C26" s="83"/>
      <c r="D26" s="22" t="s">
        <v>12</v>
      </c>
      <c r="E26" s="81" t="s">
        <v>34</v>
      </c>
      <c r="F26" s="84"/>
      <c r="G26" s="22" t="s">
        <v>77</v>
      </c>
      <c r="H26" s="73">
        <v>5</v>
      </c>
      <c r="I26" s="74"/>
      <c r="J26" s="9">
        <v>3000</v>
      </c>
      <c r="K26" s="9">
        <v>3000</v>
      </c>
      <c r="L26" s="9">
        <v>5</v>
      </c>
      <c r="M26" s="2"/>
      <c r="N26" s="4" t="s">
        <v>130</v>
      </c>
    </row>
    <row r="27" spans="1:16" ht="197.25" customHeight="1">
      <c r="A27" s="5" t="s">
        <v>33</v>
      </c>
      <c r="B27" s="51" t="s">
        <v>76</v>
      </c>
      <c r="C27" s="83"/>
      <c r="D27" s="22" t="s">
        <v>12</v>
      </c>
      <c r="E27" s="19" t="s">
        <v>75</v>
      </c>
      <c r="F27" s="20"/>
      <c r="G27" s="22" t="s">
        <v>74</v>
      </c>
      <c r="H27" s="75">
        <v>0.25</v>
      </c>
      <c r="I27" s="76"/>
      <c r="J27" s="9">
        <v>343.6</v>
      </c>
      <c r="K27" s="9">
        <v>137.4</v>
      </c>
      <c r="L27" s="23">
        <v>0.12</v>
      </c>
      <c r="M27" s="2"/>
      <c r="N27" s="4" t="s">
        <v>158</v>
      </c>
    </row>
    <row r="28" spans="1:16" ht="50.25" customHeight="1">
      <c r="A28" s="5" t="s">
        <v>35</v>
      </c>
      <c r="B28" s="51" t="s">
        <v>83</v>
      </c>
      <c r="C28" s="83"/>
      <c r="D28" s="22"/>
      <c r="E28" s="19"/>
      <c r="F28" s="20"/>
      <c r="G28" s="70" t="s">
        <v>84</v>
      </c>
      <c r="H28" s="75"/>
      <c r="I28" s="76"/>
      <c r="J28" s="10">
        <f>J29+J30+J31</f>
        <v>485.4</v>
      </c>
      <c r="K28" s="10">
        <f>K29+K30+K31</f>
        <v>227.1</v>
      </c>
      <c r="L28" s="10">
        <f t="shared" ref="L28" si="1">L29+L30+L31</f>
        <v>0</v>
      </c>
      <c r="M28" s="2"/>
      <c r="N28" s="3"/>
    </row>
    <row r="29" spans="1:16" ht="50.25" customHeight="1">
      <c r="A29" s="5" t="s">
        <v>79</v>
      </c>
      <c r="B29" s="51" t="s">
        <v>78</v>
      </c>
      <c r="C29" s="83"/>
      <c r="D29" s="22" t="s">
        <v>12</v>
      </c>
      <c r="E29" s="19" t="s">
        <v>15</v>
      </c>
      <c r="F29" s="20"/>
      <c r="G29" s="71"/>
      <c r="H29" s="75"/>
      <c r="I29" s="76"/>
      <c r="J29" s="9">
        <v>8.6</v>
      </c>
      <c r="K29" s="9">
        <v>8.6</v>
      </c>
      <c r="L29" s="9"/>
      <c r="M29" s="2"/>
      <c r="N29" s="4" t="s">
        <v>162</v>
      </c>
    </row>
    <row r="30" spans="1:16" ht="70.5" customHeight="1">
      <c r="A30" s="5" t="s">
        <v>81</v>
      </c>
      <c r="B30" s="51" t="s">
        <v>80</v>
      </c>
      <c r="C30" s="83"/>
      <c r="D30" s="22" t="s">
        <v>12</v>
      </c>
      <c r="E30" s="19" t="s">
        <v>15</v>
      </c>
      <c r="F30" s="20"/>
      <c r="G30" s="71"/>
      <c r="H30" s="75"/>
      <c r="I30" s="76"/>
      <c r="J30" s="9">
        <v>35.700000000000003</v>
      </c>
      <c r="K30" s="9">
        <f>9+2+5.5</f>
        <v>16.5</v>
      </c>
      <c r="L30" s="9"/>
      <c r="M30" s="2"/>
      <c r="N30" s="4" t="s">
        <v>129</v>
      </c>
    </row>
    <row r="31" spans="1:16" ht="63.75" customHeight="1">
      <c r="A31" s="5" t="s">
        <v>82</v>
      </c>
      <c r="B31" s="51" t="s">
        <v>99</v>
      </c>
      <c r="C31" s="83"/>
      <c r="D31" s="22" t="s">
        <v>12</v>
      </c>
      <c r="E31" s="19" t="s">
        <v>15</v>
      </c>
      <c r="F31" s="20"/>
      <c r="G31" s="72"/>
      <c r="H31" s="75"/>
      <c r="I31" s="76"/>
      <c r="J31" s="9">
        <f>407.9+33.2</f>
        <v>441.09999999999997</v>
      </c>
      <c r="K31" s="9">
        <v>202</v>
      </c>
      <c r="L31" s="9"/>
      <c r="M31" s="2"/>
      <c r="N31" s="4" t="s">
        <v>122</v>
      </c>
    </row>
    <row r="32" spans="1:16" ht="138" customHeight="1">
      <c r="A32" s="5" t="s">
        <v>36</v>
      </c>
      <c r="B32" s="51" t="s">
        <v>48</v>
      </c>
      <c r="C32" s="83"/>
      <c r="D32" s="22" t="s">
        <v>85</v>
      </c>
      <c r="E32" s="19" t="s">
        <v>118</v>
      </c>
      <c r="F32" s="20"/>
      <c r="G32" s="22" t="s">
        <v>49</v>
      </c>
      <c r="H32" s="75"/>
      <c r="I32" s="76"/>
      <c r="J32" s="9">
        <v>2575.8000000000002</v>
      </c>
      <c r="K32" s="9">
        <f>1162.8+223.9</f>
        <v>1386.7</v>
      </c>
      <c r="L32" s="9">
        <v>0</v>
      </c>
      <c r="M32" s="2"/>
      <c r="N32" s="4" t="s">
        <v>152</v>
      </c>
    </row>
    <row r="33" spans="1:15" ht="75" customHeight="1">
      <c r="A33" s="5" t="s">
        <v>40</v>
      </c>
      <c r="B33" s="51" t="s">
        <v>37</v>
      </c>
      <c r="C33" s="80"/>
      <c r="D33" s="22" t="s">
        <v>38</v>
      </c>
      <c r="E33" s="81" t="s">
        <v>39</v>
      </c>
      <c r="F33" s="86"/>
      <c r="G33" s="22" t="s">
        <v>71</v>
      </c>
      <c r="H33" s="73">
        <v>0.2</v>
      </c>
      <c r="I33" s="87"/>
      <c r="J33" s="9">
        <v>210</v>
      </c>
      <c r="K33" s="9">
        <v>128.30000000000001</v>
      </c>
      <c r="L33" s="24">
        <v>0.12</v>
      </c>
      <c r="M33" s="7"/>
      <c r="N33" s="4" t="s">
        <v>121</v>
      </c>
    </row>
    <row r="34" spans="1:15" ht="76.5" customHeight="1">
      <c r="A34" s="5" t="s">
        <v>41</v>
      </c>
      <c r="B34" s="51" t="s">
        <v>97</v>
      </c>
      <c r="C34" s="80"/>
      <c r="D34" s="22" t="s">
        <v>12</v>
      </c>
      <c r="E34" s="81" t="s">
        <v>123</v>
      </c>
      <c r="F34" s="86"/>
      <c r="G34" s="22" t="s">
        <v>47</v>
      </c>
      <c r="H34" s="73">
        <v>9</v>
      </c>
      <c r="I34" s="87"/>
      <c r="J34" s="9">
        <v>4108.8900000000003</v>
      </c>
      <c r="K34" s="9">
        <v>0</v>
      </c>
      <c r="L34" s="9">
        <v>0</v>
      </c>
      <c r="M34" s="7"/>
      <c r="N34" s="4" t="s">
        <v>159</v>
      </c>
    </row>
    <row r="35" spans="1:15" ht="78" customHeight="1">
      <c r="A35" s="5" t="s">
        <v>42</v>
      </c>
      <c r="B35" s="81" t="s">
        <v>120</v>
      </c>
      <c r="C35" s="82"/>
      <c r="D35" s="22" t="s">
        <v>12</v>
      </c>
      <c r="E35" s="19" t="s">
        <v>15</v>
      </c>
      <c r="F35" s="11"/>
      <c r="G35" s="22" t="s">
        <v>88</v>
      </c>
      <c r="H35" s="73">
        <f>2542.7-847</f>
        <v>1695.6999999999998</v>
      </c>
      <c r="I35" s="74"/>
      <c r="J35" s="9">
        <f>2542.7-847</f>
        <v>1695.6999999999998</v>
      </c>
      <c r="K35" s="9">
        <v>248.3</v>
      </c>
      <c r="L35" s="9">
        <v>103</v>
      </c>
      <c r="M35" s="7"/>
      <c r="N35" s="4" t="s">
        <v>153</v>
      </c>
    </row>
    <row r="36" spans="1:15" ht="70.2" customHeight="1">
      <c r="A36" s="5" t="s">
        <v>43</v>
      </c>
      <c r="B36" s="81" t="s">
        <v>125</v>
      </c>
      <c r="C36" s="84"/>
      <c r="D36" s="22" t="s">
        <v>89</v>
      </c>
      <c r="E36" s="19" t="s">
        <v>90</v>
      </c>
      <c r="F36" s="11"/>
      <c r="G36" s="22" t="s">
        <v>91</v>
      </c>
      <c r="H36" s="73">
        <v>5</v>
      </c>
      <c r="I36" s="74"/>
      <c r="J36" s="9">
        <v>30</v>
      </c>
      <c r="K36" s="9">
        <v>0</v>
      </c>
      <c r="L36" s="9">
        <v>0</v>
      </c>
      <c r="M36" s="7"/>
      <c r="N36" s="4" t="s">
        <v>124</v>
      </c>
    </row>
    <row r="37" spans="1:15" ht="45.75" customHeight="1">
      <c r="A37" s="5" t="s">
        <v>44</v>
      </c>
      <c r="B37" s="81" t="s">
        <v>93</v>
      </c>
      <c r="C37" s="84"/>
      <c r="D37" s="22" t="s">
        <v>85</v>
      </c>
      <c r="E37" s="19" t="s">
        <v>102</v>
      </c>
      <c r="F37" s="11"/>
      <c r="G37" s="22" t="s">
        <v>94</v>
      </c>
      <c r="H37" s="73"/>
      <c r="I37" s="74"/>
      <c r="J37" s="9">
        <v>2124.6999999999998</v>
      </c>
      <c r="K37" s="9">
        <v>634.20000000000005</v>
      </c>
      <c r="L37" s="9"/>
      <c r="M37" s="7"/>
      <c r="N37" s="4" t="s">
        <v>161</v>
      </c>
    </row>
    <row r="38" spans="1:15" ht="41.4">
      <c r="A38" s="5" t="s">
        <v>101</v>
      </c>
      <c r="B38" s="81" t="s">
        <v>95</v>
      </c>
      <c r="C38" s="84"/>
      <c r="D38" s="22">
        <v>2018</v>
      </c>
      <c r="E38" s="19" t="s">
        <v>96</v>
      </c>
      <c r="F38" s="11"/>
      <c r="G38" s="22" t="s">
        <v>94</v>
      </c>
      <c r="H38" s="73"/>
      <c r="I38" s="74"/>
      <c r="J38" s="9">
        <v>377.4</v>
      </c>
      <c r="K38" s="9">
        <v>224</v>
      </c>
      <c r="L38" s="9"/>
      <c r="M38" s="7"/>
      <c r="N38" s="4" t="s">
        <v>160</v>
      </c>
      <c r="O38" s="1" t="s">
        <v>154</v>
      </c>
    </row>
    <row r="39" spans="1:15" ht="99.6" customHeight="1">
      <c r="A39" s="5" t="s">
        <v>92</v>
      </c>
      <c r="B39" s="51" t="s">
        <v>13</v>
      </c>
      <c r="C39" s="83"/>
      <c r="D39" s="22" t="s">
        <v>14</v>
      </c>
      <c r="E39" s="12" t="s">
        <v>15</v>
      </c>
      <c r="F39" s="25"/>
      <c r="G39" s="26"/>
      <c r="H39" s="73"/>
      <c r="I39" s="74"/>
      <c r="J39" s="9">
        <v>3100</v>
      </c>
      <c r="K39" s="9">
        <v>3196.9</v>
      </c>
      <c r="L39" s="27"/>
      <c r="N39" s="4" t="s">
        <v>126</v>
      </c>
    </row>
    <row r="40" spans="1:15" ht="75" customHeight="1">
      <c r="A40" s="5" t="s">
        <v>100</v>
      </c>
      <c r="B40" s="90" t="s">
        <v>103</v>
      </c>
      <c r="C40" s="91"/>
      <c r="D40" s="13" t="s">
        <v>16</v>
      </c>
      <c r="E40" s="13" t="s">
        <v>15</v>
      </c>
      <c r="F40" s="13"/>
      <c r="G40" s="13" t="s">
        <v>104</v>
      </c>
      <c r="H40" s="77"/>
      <c r="I40" s="78"/>
      <c r="J40" s="9">
        <v>28.6</v>
      </c>
      <c r="K40" s="9">
        <v>0</v>
      </c>
      <c r="L40" s="27"/>
      <c r="N40" s="4" t="s">
        <v>155</v>
      </c>
    </row>
    <row r="41" spans="1:15" ht="139.5" customHeight="1">
      <c r="A41" s="5" t="s">
        <v>98</v>
      </c>
      <c r="B41" s="90" t="s">
        <v>105</v>
      </c>
      <c r="C41" s="91"/>
      <c r="D41" s="13" t="s">
        <v>16</v>
      </c>
      <c r="E41" s="13" t="s">
        <v>15</v>
      </c>
      <c r="F41" s="13"/>
      <c r="G41" s="13" t="s">
        <v>104</v>
      </c>
      <c r="H41" s="77"/>
      <c r="I41" s="78"/>
      <c r="J41" s="9">
        <v>1080</v>
      </c>
      <c r="K41" s="9">
        <v>0</v>
      </c>
      <c r="L41" s="27">
        <v>0</v>
      </c>
      <c r="N41" s="4" t="s">
        <v>156</v>
      </c>
    </row>
    <row r="42" spans="1:15" ht="61.2" customHeight="1">
      <c r="A42" s="5" t="s">
        <v>106</v>
      </c>
      <c r="B42" s="90" t="s">
        <v>86</v>
      </c>
      <c r="C42" s="91"/>
      <c r="D42" s="13" t="s">
        <v>87</v>
      </c>
      <c r="E42" s="13" t="s">
        <v>15</v>
      </c>
      <c r="F42" s="13"/>
      <c r="G42" s="13" t="s">
        <v>67</v>
      </c>
      <c r="H42" s="77"/>
      <c r="I42" s="78"/>
      <c r="J42" s="9">
        <v>3</v>
      </c>
      <c r="K42" s="9">
        <v>3</v>
      </c>
      <c r="L42" s="27">
        <v>0</v>
      </c>
      <c r="N42" s="4" t="s">
        <v>157</v>
      </c>
    </row>
    <row r="43" spans="1:15" ht="21" customHeight="1">
      <c r="A43" s="88" t="s">
        <v>5</v>
      </c>
      <c r="B43" s="89"/>
      <c r="C43" s="89"/>
      <c r="D43" s="89"/>
      <c r="E43" s="89"/>
      <c r="F43" s="89"/>
      <c r="G43" s="89"/>
      <c r="H43" s="89"/>
      <c r="I43" s="89"/>
      <c r="J43" s="8">
        <f>J25+J26+J27+J28+J32+J33+J34+J35+J36+J37+J38+J39+J42+J40+J41</f>
        <v>30904.89</v>
      </c>
      <c r="K43" s="8">
        <f>K25+K26+K27+K28+K32+K33+K34+K35+K36+K37+K38+K39+K42+K40+K41</f>
        <v>15598.8</v>
      </c>
      <c r="L43" s="8"/>
      <c r="N43" s="3"/>
    </row>
    <row r="44" spans="1:15">
      <c r="A44" s="88" t="s">
        <v>68</v>
      </c>
      <c r="B44" s="89"/>
      <c r="C44" s="89"/>
      <c r="D44" s="89"/>
      <c r="E44" s="89"/>
      <c r="F44" s="89"/>
      <c r="G44" s="89"/>
      <c r="H44" s="89"/>
      <c r="I44" s="89"/>
      <c r="J44" s="8">
        <f>J43+J23</f>
        <v>34858.79</v>
      </c>
      <c r="K44" s="8">
        <f>K43+K23</f>
        <v>21085.11</v>
      </c>
      <c r="L44" s="8"/>
      <c r="N44" s="3"/>
    </row>
    <row r="45" spans="1:15" ht="31.2" customHeight="1">
      <c r="A45" s="55" t="s">
        <v>70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N45" s="3"/>
    </row>
    <row r="46" spans="1:15" ht="81" customHeight="1">
      <c r="A46" s="13" t="s">
        <v>11</v>
      </c>
      <c r="B46" s="85" t="s">
        <v>31</v>
      </c>
      <c r="C46" s="85"/>
      <c r="D46" s="12"/>
      <c r="E46" s="12"/>
      <c r="F46" s="12"/>
      <c r="G46" s="12" t="s">
        <v>32</v>
      </c>
      <c r="H46" s="56">
        <v>23</v>
      </c>
      <c r="I46" s="56"/>
      <c r="J46" s="21"/>
      <c r="K46" s="14"/>
      <c r="L46" s="14">
        <f>73723.5/(541269.7-89960.1)</f>
        <v>0.16335460180771694</v>
      </c>
      <c r="N46" s="40" t="s">
        <v>151</v>
      </c>
    </row>
    <row r="47" spans="1:15" ht="114" customHeight="1">
      <c r="A47" s="13" t="s">
        <v>51</v>
      </c>
      <c r="B47" s="85" t="s">
        <v>53</v>
      </c>
      <c r="C47" s="85"/>
      <c r="D47" s="12"/>
      <c r="E47" s="12"/>
      <c r="F47" s="12"/>
      <c r="G47" s="12" t="s">
        <v>127</v>
      </c>
      <c r="H47" s="56">
        <v>55</v>
      </c>
      <c r="I47" s="56"/>
      <c r="J47" s="21"/>
      <c r="K47" s="14"/>
      <c r="L47" s="14">
        <f>98929.1/(541269.7-89960.1)</f>
        <v>0.21920451060646617</v>
      </c>
      <c r="N47" s="3"/>
    </row>
    <row r="48" spans="1:15" ht="91.5" customHeight="1">
      <c r="A48" s="13" t="s">
        <v>52</v>
      </c>
      <c r="B48" s="81" t="s">
        <v>54</v>
      </c>
      <c r="C48" s="84"/>
      <c r="D48" s="12"/>
      <c r="E48" s="12"/>
      <c r="F48" s="12"/>
      <c r="G48" s="12" t="s">
        <v>128</v>
      </c>
      <c r="H48" s="56">
        <v>5</v>
      </c>
      <c r="I48" s="56"/>
      <c r="J48" s="21"/>
      <c r="K48" s="14"/>
      <c r="L48" s="14">
        <f>234.8/2802684.7</f>
        <v>8.3776815850887545E-5</v>
      </c>
      <c r="N48" s="3"/>
    </row>
    <row r="49" spans="1:12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>
      <c r="A50" s="43"/>
    </row>
  </sheetData>
  <customSheetViews>
    <customSheetView guid="{5CCD3054-DECB-4E62-A2F6-8211E4A29E5B}" showPageBreaks="1" hiddenColumns="1">
      <selection activeCell="I4" sqref="I4:K5"/>
      <pageMargins left="0.70866141732283472" right="0.70866141732283472" top="0.74803149606299213" bottom="0.74803149606299213" header="0.31496062992125984" footer="0.31496062992125984"/>
      <pageSetup paperSize="9" scale="50" orientation="landscape" horizontalDpi="180" verticalDpi="180" r:id="rId1"/>
    </customSheetView>
    <customSheetView guid="{FED98F40-8C47-49DE-9A3C-DA245D7B6ADA}" scale="90" showPageBreaks="1" fitToPage="1" hiddenColumns="1" topLeftCell="A13">
      <selection activeCell="F8" sqref="F8:G8"/>
      <pageMargins left="0.31496062992125984" right="0.31496062992125984" top="0.35433070866141736" bottom="0.35433070866141736" header="0.31496062992125984" footer="0.31496062992125984"/>
      <pageSetup paperSize="9" scale="48" fitToHeight="0" orientation="landscape" r:id="rId2"/>
    </customSheetView>
    <customSheetView guid="{B2CED1E3-28E9-413C-A161-F362B43E785B}" scale="70" showPageBreaks="1" fitToPage="1" topLeftCell="C1">
      <pane ySplit="5" topLeftCell="A36" activePane="bottomLeft"/>
      <selection pane="bottomLeft" activeCell="P33" sqref="P33"/>
      <pageMargins left="0.31496062992125984" right="0.31496062992125984" top="0.35433070866141736" bottom="0.35433070866141736" header="0.31496062992125984" footer="0.31496062992125984"/>
      <pageSetup paperSize="9" scale="46" fitToHeight="0" orientation="landscape" horizontalDpi="180" verticalDpi="180" r:id="rId3"/>
    </customSheetView>
    <customSheetView guid="{857C5383-078D-42E2-A864-47B3478A5F26}" scale="80" showPageBreaks="1" topLeftCell="A36">
      <pane ySplit="8.4029304029304033" topLeftCell="A69"/>
      <selection activeCell="I46" sqref="I46:J46"/>
      <pageMargins left="0.70866141732283472" right="0.70866141732283472" top="0.74803149606299213" bottom="0.74803149606299213" header="0.31496062992125984" footer="0.31496062992125984"/>
      <pageSetup paperSize="9" scale="35" fitToHeight="6" orientation="landscape" horizontalDpi="180" verticalDpi="180" r:id="rId4"/>
    </customSheetView>
    <customSheetView guid="{8CC36899-557F-4CCC-9EAE-94D34D7AEA35}" scale="80" showPageBreaks="1">
      <selection activeCell="H9" sqref="H9:H12"/>
      <pageMargins left="0.70866141732283472" right="0.70866141732283472" top="0.74803149606299213" bottom="0.74803149606299213" header="0.31496062992125984" footer="0.31496062992125984"/>
      <pageSetup paperSize="9" orientation="portrait" horizontalDpi="180" verticalDpi="180" r:id="rId5"/>
    </customSheetView>
    <customSheetView guid="{91255E12-F243-425D-B9FC-DB8270452AEF}" fitToPage="1" hiddenRows="1" hiddenColumns="1" topLeftCell="A37">
      <selection activeCell="J39" sqref="J39"/>
      <pageMargins left="0.70866141732283472" right="0.70866141732283472" top="0.74803149606299213" bottom="0.74803149606299213" header="0.31496062992125984" footer="0.31496062992125984"/>
      <pageSetup paperSize="9" scale="64" fitToHeight="3" orientation="landscape" r:id="rId6"/>
    </customSheetView>
    <customSheetView guid="{5FD8C486-327C-4978-8EE1-24C2033C0D41}" scale="60" showPageBreaks="1" topLeftCell="A35">
      <selection activeCell="P39" sqref="P39"/>
      <pageMargins left="0.70866141732283472" right="0.70866141732283472" top="0.74803149606299213" bottom="0.74803149606299213" header="0.31496062992125984" footer="0.31496062992125984"/>
      <pageSetup paperSize="9" scale="50" orientation="landscape" horizontalDpi="180" verticalDpi="180" r:id="rId7"/>
    </customSheetView>
    <customSheetView guid="{00748133-FB71-4C10-94D3-579973A4754E}" fitToPage="1" hiddenRows="1" topLeftCell="A2">
      <pane ySplit="4" topLeftCell="A41" activePane="bottomLeft"/>
      <selection pane="bottomLeft" activeCell="H46" sqref="H46"/>
      <pageMargins left="0.70866141732283472" right="0.70866141732283472" top="0.74803149606299213" bottom="0.74803149606299213" header="0.31496062992125984" footer="0.31496062992125984"/>
      <pageSetup paperSize="9" scale="34" fitToHeight="3" orientation="landscape" r:id="rId8"/>
    </customSheetView>
    <customSheetView guid="{02E420F3-6DCF-4DD3-AAF3-705C53DE84F5}" showPageBreaks="1" fitToPage="1" hiddenRows="1" topLeftCell="D2">
      <pane ySplit="4" topLeftCell="A26" activePane="bottomLeft"/>
      <selection pane="bottomLeft" activeCell="P27" sqref="P27"/>
      <pageMargins left="0.70866141732283472" right="0.70866141732283472" top="0.74803149606299213" bottom="0.74803149606299213" header="0.31496062992125984" footer="0.31496062992125984"/>
      <pageSetup paperSize="9" scale="34" fitToHeight="3" orientation="landscape" r:id="rId9"/>
    </customSheetView>
    <customSheetView guid="{02296CB5-F677-408E-87E1-E0125F3A59BE}" scale="90" fitToPage="1" hiddenColumns="1">
      <selection activeCell="P35" sqref="P35"/>
      <pageMargins left="0.31496062992125984" right="0.31496062992125984" top="0.35433070866141736" bottom="0.35433070866141736" header="0.31496062992125984" footer="0.31496062992125984"/>
      <pageSetup paperSize="9" scale="48" fitToHeight="0" orientation="landscape" r:id="rId10"/>
    </customSheetView>
  </customSheetViews>
  <mergeCells count="104">
    <mergeCell ref="A5:K5"/>
    <mergeCell ref="B27:C27"/>
    <mergeCell ref="H6:I7"/>
    <mergeCell ref="J6:J7"/>
    <mergeCell ref="N11:N12"/>
    <mergeCell ref="N6:N7"/>
    <mergeCell ref="H39:I39"/>
    <mergeCell ref="H37:I37"/>
    <mergeCell ref="H36:I36"/>
    <mergeCell ref="H38:I38"/>
    <mergeCell ref="H18:I18"/>
    <mergeCell ref="H26:I26"/>
    <mergeCell ref="H27:I27"/>
    <mergeCell ref="B21:C21"/>
    <mergeCell ref="H21:I21"/>
    <mergeCell ref="E25:F25"/>
    <mergeCell ref="H25:I25"/>
    <mergeCell ref="M6:M7"/>
    <mergeCell ref="A11:A12"/>
    <mergeCell ref="G11:G12"/>
    <mergeCell ref="H11:I12"/>
    <mergeCell ref="E11:F11"/>
    <mergeCell ref="J11:J12"/>
    <mergeCell ref="K11:K12"/>
    <mergeCell ref="L11:L12"/>
    <mergeCell ref="B16:C16"/>
    <mergeCell ref="H16:I16"/>
    <mergeCell ref="B11:C12"/>
    <mergeCell ref="A17:L17"/>
    <mergeCell ref="A24:L24"/>
    <mergeCell ref="B25:C25"/>
    <mergeCell ref="A23:I23"/>
    <mergeCell ref="B22:C22"/>
    <mergeCell ref="H22:I22"/>
    <mergeCell ref="B19:C20"/>
    <mergeCell ref="E19:E20"/>
    <mergeCell ref="G19:G20"/>
    <mergeCell ref="B48:C48"/>
    <mergeCell ref="H48:I48"/>
    <mergeCell ref="B47:C47"/>
    <mergeCell ref="H47:I47"/>
    <mergeCell ref="B46:C46"/>
    <mergeCell ref="H46:I46"/>
    <mergeCell ref="B34:C34"/>
    <mergeCell ref="B32:C32"/>
    <mergeCell ref="H32:I32"/>
    <mergeCell ref="E33:F33"/>
    <mergeCell ref="H33:I33"/>
    <mergeCell ref="A43:I43"/>
    <mergeCell ref="A44:I44"/>
    <mergeCell ref="A45:L45"/>
    <mergeCell ref="B39:C39"/>
    <mergeCell ref="E34:F34"/>
    <mergeCell ref="B37:C37"/>
    <mergeCell ref="B40:C40"/>
    <mergeCell ref="B41:C41"/>
    <mergeCell ref="B42:C42"/>
    <mergeCell ref="H34:I34"/>
    <mergeCell ref="B36:C36"/>
    <mergeCell ref="B38:C38"/>
    <mergeCell ref="H42:I42"/>
    <mergeCell ref="B6:C7"/>
    <mergeCell ref="G28:G31"/>
    <mergeCell ref="H35:I35"/>
    <mergeCell ref="H30:I30"/>
    <mergeCell ref="H40:I40"/>
    <mergeCell ref="A19:A20"/>
    <mergeCell ref="B33:C33"/>
    <mergeCell ref="B35:C35"/>
    <mergeCell ref="H41:I41"/>
    <mergeCell ref="E9:F9"/>
    <mergeCell ref="B31:C31"/>
    <mergeCell ref="H31:I31"/>
    <mergeCell ref="B28:C28"/>
    <mergeCell ref="B29:C29"/>
    <mergeCell ref="H28:I28"/>
    <mergeCell ref="B30:C30"/>
    <mergeCell ref="B26:C26"/>
    <mergeCell ref="E26:F26"/>
    <mergeCell ref="H29:I29"/>
    <mergeCell ref="A4:N4"/>
    <mergeCell ref="A2:N2"/>
    <mergeCell ref="K6:K7"/>
    <mergeCell ref="L6:L7"/>
    <mergeCell ref="E15:F15"/>
    <mergeCell ref="E12:F12"/>
    <mergeCell ref="B18:C18"/>
    <mergeCell ref="E14:F14"/>
    <mergeCell ref="H14:I14"/>
    <mergeCell ref="B9:C9"/>
    <mergeCell ref="B10:C10"/>
    <mergeCell ref="D6:D7"/>
    <mergeCell ref="E6:F7"/>
    <mergeCell ref="H9:I9"/>
    <mergeCell ref="H10:I10"/>
    <mergeCell ref="E13:F13"/>
    <mergeCell ref="H13:I13"/>
    <mergeCell ref="G6:G7"/>
    <mergeCell ref="B13:C15"/>
    <mergeCell ref="A13:A15"/>
    <mergeCell ref="E10:F10"/>
    <mergeCell ref="H15:I15"/>
    <mergeCell ref="A8:L8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180" verticalDpi="18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5CCD3054-DECB-4E62-A2F6-8211E4A29E5B}">
      <pageMargins left="0.7" right="0.7" top="0.75" bottom="0.75" header="0.3" footer="0.3"/>
      <pageSetup paperSize="9" orientation="portrait" horizontalDpi="180" verticalDpi="180" r:id="rId1"/>
    </customSheetView>
    <customSheetView guid="{FED98F40-8C47-49DE-9A3C-DA245D7B6ADA}">
      <pageMargins left="0.7" right="0.7" top="0.75" bottom="0.75" header="0.3" footer="0.3"/>
      <pageSetup paperSize="9" orientation="portrait" horizontalDpi="180" verticalDpi="180" r:id="rId2"/>
    </customSheetView>
    <customSheetView guid="{B2CED1E3-28E9-413C-A161-F362B43E785B}" showPageBreaks="1">
      <pageMargins left="0.7" right="0.7" top="0.75" bottom="0.75" header="0.3" footer="0.3"/>
      <pageSetup paperSize="9" orientation="portrait" horizontalDpi="180" verticalDpi="180" r:id="rId3"/>
    </customSheetView>
    <customSheetView guid="{857C5383-078D-42E2-A864-47B3478A5F26}">
      <pageMargins left="0.7" right="0.7" top="0.75" bottom="0.75" header="0.3" footer="0.3"/>
      <pageSetup paperSize="9" orientation="portrait" horizontalDpi="180" verticalDpi="180" r:id="rId4"/>
    </customSheetView>
    <customSheetView guid="{8CC36899-557F-4CCC-9EAE-94D34D7AEA35}">
      <pageMargins left="0.7" right="0.7" top="0.75" bottom="0.75" header="0.3" footer="0.3"/>
      <pageSetup paperSize="9" orientation="portrait" horizontalDpi="180" verticalDpi="180" r:id="rId5"/>
    </customSheetView>
    <customSheetView guid="{91255E12-F243-425D-B9FC-DB8270452AEF}">
      <pageMargins left="0.7" right="0.7" top="0.75" bottom="0.75" header="0.3" footer="0.3"/>
      <pageSetup paperSize="9" orientation="portrait" horizontalDpi="180" verticalDpi="180" r:id="rId6"/>
    </customSheetView>
    <customSheetView guid="{5FD8C486-327C-4978-8EE1-24C2033C0D41}">
      <pageMargins left="0.7" right="0.7" top="0.75" bottom="0.75" header="0.3" footer="0.3"/>
      <pageSetup paperSize="9" orientation="portrait" horizontalDpi="180" verticalDpi="180" r:id="rId7"/>
    </customSheetView>
    <customSheetView guid="{00748133-FB71-4C10-94D3-579973A4754E}">
      <pageMargins left="0.7" right="0.7" top="0.75" bottom="0.75" header="0.3" footer="0.3"/>
      <pageSetup paperSize="9" orientation="portrait" horizontalDpi="180" verticalDpi="180" r:id="rId8"/>
    </customSheetView>
    <customSheetView guid="{02E420F3-6DCF-4DD3-AAF3-705C53DE84F5}">
      <pageMargins left="0.7" right="0.7" top="0.75" bottom="0.75" header="0.3" footer="0.3"/>
      <pageSetup paperSize="9" orientation="portrait" horizontalDpi="180" verticalDpi="180" r:id="rId9"/>
    </customSheetView>
    <customSheetView guid="{02296CB5-F677-408E-87E1-E0125F3A59BE}">
      <pageMargins left="0.7" right="0.7" top="0.75" bottom="0.75" header="0.3" footer="0.3"/>
      <pageSetup paperSize="9" orientation="portrait" horizontalDpi="180" verticalDpi="180" r:id="rId10"/>
    </customSheetView>
  </customSheetViews>
  <pageMargins left="0.7" right="0.7" top="0.75" bottom="0.75" header="0.3" footer="0.3"/>
  <pageSetup paperSize="9" orientation="portrait" horizontalDpi="180" verticalDpi="180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5CCD3054-DECB-4E62-A2F6-8211E4A29E5B}">
      <pageMargins left="0.7" right="0.7" top="0.75" bottom="0.75" header="0.3" footer="0.3"/>
      <pageSetup paperSize="9" orientation="portrait" horizontalDpi="180" verticalDpi="180" r:id="rId1"/>
    </customSheetView>
    <customSheetView guid="{FED98F40-8C47-49DE-9A3C-DA245D7B6ADA}">
      <pageMargins left="0.7" right="0.7" top="0.75" bottom="0.75" header="0.3" footer="0.3"/>
      <pageSetup paperSize="9" orientation="portrait" horizontalDpi="180" verticalDpi="180" r:id="rId2"/>
    </customSheetView>
    <customSheetView guid="{B2CED1E3-28E9-413C-A161-F362B43E785B}" showPageBreaks="1">
      <pageMargins left="0.7" right="0.7" top="0.75" bottom="0.75" header="0.3" footer="0.3"/>
      <pageSetup paperSize="9" orientation="portrait" horizontalDpi="180" verticalDpi="180" r:id="rId3"/>
    </customSheetView>
    <customSheetView guid="{857C5383-078D-42E2-A864-47B3478A5F26}">
      <pageMargins left="0.7" right="0.7" top="0.75" bottom="0.75" header="0.3" footer="0.3"/>
      <pageSetup paperSize="9" orientation="portrait" horizontalDpi="180" verticalDpi="180" r:id="rId4"/>
    </customSheetView>
    <customSheetView guid="{8CC36899-557F-4CCC-9EAE-94D34D7AEA35}">
      <pageMargins left="0.7" right="0.7" top="0.75" bottom="0.75" header="0.3" footer="0.3"/>
      <pageSetup paperSize="9" orientation="portrait" horizontalDpi="180" verticalDpi="180" r:id="rId5"/>
    </customSheetView>
    <customSheetView guid="{91255E12-F243-425D-B9FC-DB8270452AEF}">
      <pageMargins left="0.7" right="0.7" top="0.75" bottom="0.75" header="0.3" footer="0.3"/>
      <pageSetup paperSize="9" orientation="portrait" horizontalDpi="180" verticalDpi="180" r:id="rId6"/>
    </customSheetView>
    <customSheetView guid="{5FD8C486-327C-4978-8EE1-24C2033C0D41}">
      <pageMargins left="0.7" right="0.7" top="0.75" bottom="0.75" header="0.3" footer="0.3"/>
      <pageSetup paperSize="9" orientation="portrait" horizontalDpi="180" verticalDpi="180" r:id="rId7"/>
    </customSheetView>
    <customSheetView guid="{00748133-FB71-4C10-94D3-579973A4754E}">
      <pageMargins left="0.7" right="0.7" top="0.75" bottom="0.75" header="0.3" footer="0.3"/>
      <pageSetup paperSize="9" orientation="portrait" horizontalDpi="180" verticalDpi="180" r:id="rId8"/>
    </customSheetView>
    <customSheetView guid="{02E420F3-6DCF-4DD3-AAF3-705C53DE84F5}">
      <pageMargins left="0.7" right="0.7" top="0.75" bottom="0.75" header="0.3" footer="0.3"/>
      <pageSetup paperSize="9" orientation="portrait" horizontalDpi="180" verticalDpi="180" r:id="rId9"/>
    </customSheetView>
    <customSheetView guid="{02296CB5-F677-408E-87E1-E0125F3A59BE}">
      <pageMargins left="0.7" right="0.7" top="0.75" bottom="0.75" header="0.3" footer="0.3"/>
      <pageSetup paperSize="9" orientation="portrait" horizontalDpi="180" verticalDpi="180" r:id="rId10"/>
    </customSheetView>
  </customSheetViews>
  <pageMargins left="0.7" right="0.7" top="0.75" bottom="0.75" header="0.3" footer="0.3"/>
  <pageSetup paperSize="9" orientation="portrait" horizontalDpi="180" verticalDpi="18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02-2222</dc:creator>
  <cp:lastModifiedBy>02-2222</cp:lastModifiedBy>
  <cp:lastPrinted>2018-07-12T04:24:54Z</cp:lastPrinted>
  <dcterms:created xsi:type="dcterms:W3CDTF">2006-09-28T05:33:49Z</dcterms:created>
  <dcterms:modified xsi:type="dcterms:W3CDTF">2018-07-24T11:27:24Z</dcterms:modified>
</cp:coreProperties>
</file>