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счет оценки" sheetId="1" r:id="rId1"/>
    <sheet name="Показатели" sheetId="3" r:id="rId2"/>
  </sheets>
  <definedNames>
    <definedName name="_xlnm.Print_Titles" localSheetId="0">'Расчет оценки'!$5:$7</definedName>
    <definedName name="_xlnm.Print_Area" localSheetId="0">'Расчет оценки'!$A$1:$AC$74</definedName>
  </definedNames>
  <calcPr calcId="125725"/>
</workbook>
</file>

<file path=xl/calcChain.xml><?xml version="1.0" encoding="utf-8"?>
<calcChain xmlns="http://schemas.openxmlformats.org/spreadsheetml/2006/main">
  <c r="D72" i="1"/>
  <c r="D71"/>
  <c r="D70"/>
  <c r="D69"/>
  <c r="M23" i="3" l="1"/>
  <c r="L23"/>
  <c r="K23"/>
  <c r="J23"/>
  <c r="I23"/>
  <c r="H23"/>
  <c r="G23"/>
  <c r="F23"/>
  <c r="E23"/>
  <c r="D23"/>
  <c r="N23" s="1"/>
  <c r="M22"/>
  <c r="L22"/>
  <c r="K22"/>
  <c r="J22"/>
  <c r="I22"/>
  <c r="H22"/>
  <c r="G22"/>
  <c r="F22"/>
  <c r="E22"/>
  <c r="D22"/>
  <c r="N22" s="1"/>
  <c r="M21"/>
  <c r="L21"/>
  <c r="K21"/>
  <c r="J21"/>
  <c r="I21"/>
  <c r="H21"/>
  <c r="G21"/>
  <c r="F21"/>
  <c r="N21" s="1"/>
  <c r="E21"/>
  <c r="D21"/>
  <c r="M20"/>
  <c r="L20"/>
  <c r="K20"/>
  <c r="J20"/>
  <c r="I20"/>
  <c r="H20"/>
  <c r="G20"/>
  <c r="F20"/>
  <c r="E20"/>
  <c r="D20"/>
  <c r="N19"/>
  <c r="N18"/>
  <c r="N17"/>
  <c r="N16"/>
  <c r="N15"/>
  <c r="N28"/>
  <c r="N29"/>
  <c r="N30"/>
  <c r="N31"/>
  <c r="N32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N34"/>
  <c r="D35"/>
  <c r="E35"/>
  <c r="F35"/>
  <c r="G35"/>
  <c r="H35"/>
  <c r="I35"/>
  <c r="J35"/>
  <c r="K35"/>
  <c r="L35"/>
  <c r="M35"/>
  <c r="M130"/>
  <c r="L130"/>
  <c r="K130"/>
  <c r="J130"/>
  <c r="I130"/>
  <c r="H130"/>
  <c r="G130"/>
  <c r="F130"/>
  <c r="E130"/>
  <c r="D130"/>
  <c r="M129"/>
  <c r="L129"/>
  <c r="K129"/>
  <c r="J129"/>
  <c r="I129"/>
  <c r="H129"/>
  <c r="G129"/>
  <c r="F129"/>
  <c r="N129" s="1"/>
  <c r="E129"/>
  <c r="D129"/>
  <c r="M128"/>
  <c r="L128"/>
  <c r="K128"/>
  <c r="J128"/>
  <c r="I128"/>
  <c r="H128"/>
  <c r="G128"/>
  <c r="F128"/>
  <c r="E128"/>
  <c r="D128"/>
  <c r="N128" s="1"/>
  <c r="M127"/>
  <c r="L127"/>
  <c r="K127"/>
  <c r="J127"/>
  <c r="I127"/>
  <c r="H127"/>
  <c r="G127"/>
  <c r="F127"/>
  <c r="E127"/>
  <c r="D127"/>
  <c r="N126"/>
  <c r="N125"/>
  <c r="N124"/>
  <c r="N123"/>
  <c r="N122"/>
  <c r="N35" l="1"/>
  <c r="N130"/>
  <c r="M55" i="1"/>
  <c r="I46"/>
  <c r="K27" l="1"/>
  <c r="E109" i="3" l="1"/>
  <c r="E108"/>
  <c r="H52"/>
  <c r="F107"/>
  <c r="D107"/>
  <c r="G107"/>
  <c r="D77" l="1"/>
  <c r="E47" l="1"/>
  <c r="F47"/>
  <c r="G47"/>
  <c r="H47"/>
  <c r="I47"/>
  <c r="J47"/>
  <c r="K47"/>
  <c r="L47"/>
  <c r="M47"/>
  <c r="D47"/>
  <c r="N39"/>
  <c r="E36"/>
  <c r="F36"/>
  <c r="G36"/>
  <c r="H36"/>
  <c r="I36"/>
  <c r="J36"/>
  <c r="K36"/>
  <c r="L36"/>
  <c r="M36"/>
  <c r="D36"/>
  <c r="M107"/>
  <c r="L107"/>
  <c r="K107"/>
  <c r="J107"/>
  <c r="I107"/>
  <c r="H107"/>
  <c r="E107"/>
  <c r="N106"/>
  <c r="N105"/>
  <c r="N104"/>
  <c r="N103"/>
  <c r="M77"/>
  <c r="L77"/>
  <c r="K77"/>
  <c r="J77"/>
  <c r="I77"/>
  <c r="H77"/>
  <c r="G77"/>
  <c r="F77"/>
  <c r="E77"/>
  <c r="N76"/>
  <c r="N75"/>
  <c r="N74"/>
  <c r="N82"/>
  <c r="N83"/>
  <c r="N84"/>
  <c r="D85"/>
  <c r="E85"/>
  <c r="F85"/>
  <c r="G85"/>
  <c r="H85"/>
  <c r="I85"/>
  <c r="J85"/>
  <c r="K85"/>
  <c r="L85"/>
  <c r="M85"/>
  <c r="N112"/>
  <c r="M54"/>
  <c r="L54"/>
  <c r="K54"/>
  <c r="J54"/>
  <c r="I54"/>
  <c r="H54"/>
  <c r="G54"/>
  <c r="F54"/>
  <c r="E54"/>
  <c r="D54"/>
  <c r="N53"/>
  <c r="N52"/>
  <c r="N57"/>
  <c r="N58"/>
  <c r="I116"/>
  <c r="W40" i="1"/>
  <c r="U40"/>
  <c r="S40"/>
  <c r="Q40"/>
  <c r="O40"/>
  <c r="K40"/>
  <c r="G40"/>
  <c r="K17"/>
  <c r="N47" i="3" l="1"/>
  <c r="N36"/>
  <c r="N54"/>
  <c r="U31" i="1"/>
  <c r="Q28"/>
  <c r="S29"/>
  <c r="N114" i="3" l="1"/>
  <c r="E116" l="1"/>
  <c r="F116"/>
  <c r="G116"/>
  <c r="H116"/>
  <c r="J116"/>
  <c r="K116"/>
  <c r="L116"/>
  <c r="M116"/>
  <c r="D116"/>
  <c r="N115"/>
  <c r="N113"/>
  <c r="U13" i="1"/>
  <c r="G25" l="1"/>
  <c r="M46" i="3"/>
  <c r="L46"/>
  <c r="K46"/>
  <c r="J46"/>
  <c r="I46"/>
  <c r="H46"/>
  <c r="G46"/>
  <c r="F46"/>
  <c r="E46"/>
  <c r="D46"/>
  <c r="N46" l="1"/>
  <c r="K47" i="1"/>
  <c r="K48"/>
  <c r="K49"/>
  <c r="K50"/>
  <c r="K51"/>
  <c r="K52"/>
  <c r="K53"/>
  <c r="K46"/>
  <c r="Y47"/>
  <c r="Y48"/>
  <c r="Y49"/>
  <c r="Y50"/>
  <c r="Y51"/>
  <c r="Y52"/>
  <c r="Y53"/>
  <c r="Y46"/>
  <c r="W47"/>
  <c r="W48"/>
  <c r="W49"/>
  <c r="W50"/>
  <c r="W51"/>
  <c r="W52"/>
  <c r="W53"/>
  <c r="W46"/>
  <c r="U47"/>
  <c r="U48"/>
  <c r="U49"/>
  <c r="U50"/>
  <c r="U51"/>
  <c r="U52"/>
  <c r="U53"/>
  <c r="U46"/>
  <c r="S47"/>
  <c r="S48"/>
  <c r="S49"/>
  <c r="S50"/>
  <c r="S51"/>
  <c r="S52"/>
  <c r="S53"/>
  <c r="S46"/>
  <c r="Q47"/>
  <c r="Q48"/>
  <c r="Q49"/>
  <c r="Q50"/>
  <c r="Q51"/>
  <c r="Q52"/>
  <c r="Q53"/>
  <c r="Q46"/>
  <c r="O47"/>
  <c r="O48"/>
  <c r="O49"/>
  <c r="O50"/>
  <c r="O51"/>
  <c r="O52"/>
  <c r="O53"/>
  <c r="O46"/>
  <c r="M47"/>
  <c r="M48"/>
  <c r="M49"/>
  <c r="M50"/>
  <c r="M51"/>
  <c r="M52"/>
  <c r="M53"/>
  <c r="M46"/>
  <c r="I47"/>
  <c r="I48"/>
  <c r="I49"/>
  <c r="I50"/>
  <c r="I51"/>
  <c r="I52"/>
  <c r="I53"/>
  <c r="G47"/>
  <c r="G48"/>
  <c r="G49"/>
  <c r="G50"/>
  <c r="G51"/>
  <c r="G52"/>
  <c r="G53"/>
  <c r="G46"/>
  <c r="Y35"/>
  <c r="Y36"/>
  <c r="Y37"/>
  <c r="Y38"/>
  <c r="Y39"/>
  <c r="Y40"/>
  <c r="Y41"/>
  <c r="Y42"/>
  <c r="Y43"/>
  <c r="Y34"/>
  <c r="W35"/>
  <c r="W36"/>
  <c r="W37"/>
  <c r="W38"/>
  <c r="W39"/>
  <c r="W41"/>
  <c r="W42"/>
  <c r="W43"/>
  <c r="W34"/>
  <c r="U35"/>
  <c r="U36"/>
  <c r="U37"/>
  <c r="U38"/>
  <c r="U39"/>
  <c r="U41"/>
  <c r="U42"/>
  <c r="U43"/>
  <c r="U34"/>
  <c r="S35"/>
  <c r="S36"/>
  <c r="S37"/>
  <c r="S38"/>
  <c r="S39"/>
  <c r="S41"/>
  <c r="S42"/>
  <c r="S43"/>
  <c r="S34"/>
  <c r="Q35"/>
  <c r="Q36"/>
  <c r="Q37"/>
  <c r="Q38"/>
  <c r="Q39"/>
  <c r="Q41"/>
  <c r="Q42"/>
  <c r="Q43"/>
  <c r="Q34"/>
  <c r="O35"/>
  <c r="O36"/>
  <c r="O37"/>
  <c r="O38"/>
  <c r="O39"/>
  <c r="O41"/>
  <c r="O42"/>
  <c r="O43"/>
  <c r="O34"/>
  <c r="M35"/>
  <c r="M36"/>
  <c r="M37"/>
  <c r="M38"/>
  <c r="M39"/>
  <c r="M40"/>
  <c r="M41"/>
  <c r="M42"/>
  <c r="M43"/>
  <c r="M34"/>
  <c r="K35"/>
  <c r="K36"/>
  <c r="K37"/>
  <c r="K38"/>
  <c r="K39"/>
  <c r="K41"/>
  <c r="K42"/>
  <c r="K43"/>
  <c r="K34"/>
  <c r="I35"/>
  <c r="I36"/>
  <c r="I37"/>
  <c r="I38"/>
  <c r="I39"/>
  <c r="I40"/>
  <c r="I41"/>
  <c r="I42"/>
  <c r="I43"/>
  <c r="I34"/>
  <c r="G35"/>
  <c r="G36"/>
  <c r="G37"/>
  <c r="G38"/>
  <c r="G39"/>
  <c r="G41"/>
  <c r="G42"/>
  <c r="G43"/>
  <c r="G34"/>
  <c r="Y21"/>
  <c r="Y22"/>
  <c r="Y23"/>
  <c r="Y24"/>
  <c r="Y25"/>
  <c r="Y26"/>
  <c r="Y27"/>
  <c r="Y28"/>
  <c r="Y29"/>
  <c r="Y30"/>
  <c r="Y31"/>
  <c r="Y20"/>
  <c r="W21"/>
  <c r="W22"/>
  <c r="W23"/>
  <c r="W24"/>
  <c r="W25"/>
  <c r="W26"/>
  <c r="W27"/>
  <c r="W28"/>
  <c r="W29"/>
  <c r="W30"/>
  <c r="W31"/>
  <c r="W20"/>
  <c r="U21"/>
  <c r="U22"/>
  <c r="U23"/>
  <c r="U24"/>
  <c r="U25"/>
  <c r="U26"/>
  <c r="U27"/>
  <c r="U28"/>
  <c r="U29"/>
  <c r="U30"/>
  <c r="U20"/>
  <c r="S21"/>
  <c r="S22"/>
  <c r="S23"/>
  <c r="S24"/>
  <c r="S25"/>
  <c r="S26"/>
  <c r="S27"/>
  <c r="S28"/>
  <c r="S30"/>
  <c r="S31"/>
  <c r="S20"/>
  <c r="Q21"/>
  <c r="Q22"/>
  <c r="Q23"/>
  <c r="Q24"/>
  <c r="Q25"/>
  <c r="Q26"/>
  <c r="Q27"/>
  <c r="Q29"/>
  <c r="Q30"/>
  <c r="Q31"/>
  <c r="Q20"/>
  <c r="O21"/>
  <c r="O22"/>
  <c r="O23"/>
  <c r="O24"/>
  <c r="O25"/>
  <c r="O26"/>
  <c r="O27"/>
  <c r="O28"/>
  <c r="O29"/>
  <c r="O30"/>
  <c r="O31"/>
  <c r="O20"/>
  <c r="M21"/>
  <c r="M22"/>
  <c r="M23"/>
  <c r="M24"/>
  <c r="M25"/>
  <c r="M26"/>
  <c r="M27"/>
  <c r="M29"/>
  <c r="M30"/>
  <c r="M31"/>
  <c r="M20"/>
  <c r="K21"/>
  <c r="K22"/>
  <c r="K23"/>
  <c r="K24"/>
  <c r="K25"/>
  <c r="K26"/>
  <c r="K28"/>
  <c r="K29"/>
  <c r="K30"/>
  <c r="K31"/>
  <c r="K20"/>
  <c r="I21"/>
  <c r="I22"/>
  <c r="I23"/>
  <c r="I24"/>
  <c r="I25"/>
  <c r="I26"/>
  <c r="I27"/>
  <c r="I28"/>
  <c r="I29"/>
  <c r="I30"/>
  <c r="I31"/>
  <c r="I20"/>
  <c r="G21"/>
  <c r="G22"/>
  <c r="G23"/>
  <c r="G24"/>
  <c r="G26"/>
  <c r="G27"/>
  <c r="G28"/>
  <c r="G29"/>
  <c r="G30"/>
  <c r="G31"/>
  <c r="G20"/>
  <c r="K44" l="1"/>
  <c r="K33" s="1"/>
  <c r="K54"/>
  <c r="K45" s="1"/>
  <c r="M54"/>
  <c r="M45" s="1"/>
  <c r="O54"/>
  <c r="O45" s="1"/>
  <c r="Q54"/>
  <c r="Q45" s="1"/>
  <c r="S54"/>
  <c r="S45" s="1"/>
  <c r="W54"/>
  <c r="W45" s="1"/>
  <c r="U54"/>
  <c r="U45" s="1"/>
  <c r="M44"/>
  <c r="M33" s="1"/>
  <c r="Y44"/>
  <c r="Y33" s="1"/>
  <c r="I54"/>
  <c r="I45" s="1"/>
  <c r="G54"/>
  <c r="G45" s="1"/>
  <c r="Y54"/>
  <c r="Y45" s="1"/>
  <c r="U44"/>
  <c r="U33" s="1"/>
  <c r="W44"/>
  <c r="W33" s="1"/>
  <c r="S44"/>
  <c r="S33" s="1"/>
  <c r="Q44"/>
  <c r="Q33" s="1"/>
  <c r="O44"/>
  <c r="O33" s="1"/>
  <c r="M32"/>
  <c r="Q32"/>
  <c r="Q19" s="1"/>
  <c r="Y32"/>
  <c r="Y19" s="1"/>
  <c r="W32"/>
  <c r="W19" s="1"/>
  <c r="U32"/>
  <c r="U19" s="1"/>
  <c r="S32"/>
  <c r="S19" s="1"/>
  <c r="O32"/>
  <c r="O19" s="1"/>
  <c r="G32"/>
  <c r="G19" s="1"/>
  <c r="I32"/>
  <c r="I19" s="1"/>
  <c r="K32"/>
  <c r="K19" s="1"/>
  <c r="I44"/>
  <c r="I33" s="1"/>
  <c r="G44"/>
  <c r="G33" s="1"/>
  <c r="N40" i="3"/>
  <c r="K9" i="1"/>
  <c r="Y10"/>
  <c r="Y11"/>
  <c r="Y12"/>
  <c r="Y13"/>
  <c r="Y14"/>
  <c r="Y15"/>
  <c r="Y16"/>
  <c r="Y17"/>
  <c r="Y9"/>
  <c r="W10"/>
  <c r="W11"/>
  <c r="W12"/>
  <c r="W13"/>
  <c r="W14"/>
  <c r="W15"/>
  <c r="W16"/>
  <c r="W17"/>
  <c r="W9"/>
  <c r="U10"/>
  <c r="U11"/>
  <c r="U12"/>
  <c r="U14"/>
  <c r="U15"/>
  <c r="U16"/>
  <c r="U17"/>
  <c r="U9"/>
  <c r="S10"/>
  <c r="S11"/>
  <c r="S12"/>
  <c r="S13"/>
  <c r="S14"/>
  <c r="S15"/>
  <c r="S16"/>
  <c r="S17"/>
  <c r="S9"/>
  <c r="Q10"/>
  <c r="Q11"/>
  <c r="Q12"/>
  <c r="Q13"/>
  <c r="Q14"/>
  <c r="Q15"/>
  <c r="Q16"/>
  <c r="Q17"/>
  <c r="Q9"/>
  <c r="O10"/>
  <c r="O11"/>
  <c r="O12"/>
  <c r="O13"/>
  <c r="O14"/>
  <c r="O15"/>
  <c r="O16"/>
  <c r="O17"/>
  <c r="O9"/>
  <c r="M10"/>
  <c r="M11"/>
  <c r="M12"/>
  <c r="M13"/>
  <c r="M14"/>
  <c r="M15"/>
  <c r="M16"/>
  <c r="M9"/>
  <c r="K10"/>
  <c r="K11"/>
  <c r="K12"/>
  <c r="K13"/>
  <c r="K14"/>
  <c r="K15"/>
  <c r="K16"/>
  <c r="I9"/>
  <c r="I10"/>
  <c r="I11"/>
  <c r="I12"/>
  <c r="I13"/>
  <c r="I14"/>
  <c r="I15"/>
  <c r="I16"/>
  <c r="I17"/>
  <c r="M59" i="3"/>
  <c r="L59"/>
  <c r="K59"/>
  <c r="J59"/>
  <c r="I59"/>
  <c r="H59"/>
  <c r="G59"/>
  <c r="F59"/>
  <c r="D59"/>
  <c r="N59"/>
  <c r="E63"/>
  <c r="E65" s="1"/>
  <c r="N64"/>
  <c r="M96"/>
  <c r="M97" s="1"/>
  <c r="L96"/>
  <c r="L97" s="1"/>
  <c r="K96"/>
  <c r="K97" s="1"/>
  <c r="J96"/>
  <c r="J97" s="1"/>
  <c r="I96"/>
  <c r="I97" s="1"/>
  <c r="H96"/>
  <c r="H97" s="1"/>
  <c r="G96"/>
  <c r="G97" s="1"/>
  <c r="F96"/>
  <c r="F97" s="1"/>
  <c r="E96"/>
  <c r="E97" s="1"/>
  <c r="D96"/>
  <c r="D97" s="1"/>
  <c r="N95"/>
  <c r="N94"/>
  <c r="M90"/>
  <c r="M91" s="1"/>
  <c r="L90"/>
  <c r="L91" s="1"/>
  <c r="K90"/>
  <c r="K91" s="1"/>
  <c r="J90"/>
  <c r="J91" s="1"/>
  <c r="I90"/>
  <c r="I91" s="1"/>
  <c r="H90"/>
  <c r="H91" s="1"/>
  <c r="G90"/>
  <c r="G91" s="1"/>
  <c r="F90"/>
  <c r="F91" s="1"/>
  <c r="E90"/>
  <c r="E91" s="1"/>
  <c r="D90"/>
  <c r="D91" s="1"/>
  <c r="N89"/>
  <c r="N88"/>
  <c r="M69"/>
  <c r="L69"/>
  <c r="K69"/>
  <c r="J69"/>
  <c r="I69"/>
  <c r="H69"/>
  <c r="G69"/>
  <c r="F69"/>
  <c r="E69"/>
  <c r="D69"/>
  <c r="N68"/>
  <c r="N67"/>
  <c r="M65"/>
  <c r="L65"/>
  <c r="K65"/>
  <c r="J65"/>
  <c r="I65"/>
  <c r="H65"/>
  <c r="G65"/>
  <c r="F65"/>
  <c r="D65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N43"/>
  <c r="N42"/>
  <c r="N41"/>
  <c r="M11"/>
  <c r="L11"/>
  <c r="K11"/>
  <c r="J11"/>
  <c r="I11"/>
  <c r="H11"/>
  <c r="G11"/>
  <c r="F11"/>
  <c r="E11"/>
  <c r="D11"/>
  <c r="N10"/>
  <c r="N9"/>
  <c r="N8"/>
  <c r="M7"/>
  <c r="L7"/>
  <c r="K7"/>
  <c r="J7"/>
  <c r="I7"/>
  <c r="H7"/>
  <c r="G7"/>
  <c r="F7"/>
  <c r="E7"/>
  <c r="D7"/>
  <c r="N6"/>
  <c r="N5"/>
  <c r="N63" l="1"/>
  <c r="N65" s="1"/>
  <c r="N45"/>
  <c r="N69"/>
  <c r="W18" i="1"/>
  <c r="W8" s="1"/>
  <c r="W55" s="1"/>
  <c r="Y18"/>
  <c r="Y8" s="1"/>
  <c r="Y55" s="1"/>
  <c r="Q18"/>
  <c r="Q8" s="1"/>
  <c r="Q55" s="1"/>
  <c r="O18"/>
  <c r="O8" s="1"/>
  <c r="O55" s="1"/>
  <c r="U18"/>
  <c r="U8" s="1"/>
  <c r="U55" s="1"/>
  <c r="S18"/>
  <c r="S8" s="1"/>
  <c r="S55" s="1"/>
  <c r="M18"/>
  <c r="M8" s="1"/>
  <c r="K18"/>
  <c r="K8" s="1"/>
  <c r="K55" s="1"/>
  <c r="I18"/>
  <c r="N11" i="3"/>
  <c r="E59"/>
  <c r="N96"/>
  <c r="N97" s="1"/>
  <c r="N7"/>
  <c r="N90"/>
  <c r="I8" i="1" l="1"/>
  <c r="I55" s="1"/>
  <c r="C60" s="1"/>
  <c r="G10"/>
  <c r="G11"/>
  <c r="G12"/>
  <c r="G13"/>
  <c r="G14"/>
  <c r="G15"/>
  <c r="G16"/>
  <c r="G17"/>
  <c r="G9"/>
  <c r="G18" l="1"/>
  <c r="G8" s="1"/>
  <c r="G55" s="1"/>
</calcChain>
</file>

<file path=xl/sharedStrings.xml><?xml version="1.0" encoding="utf-8"?>
<sst xmlns="http://schemas.openxmlformats.org/spreadsheetml/2006/main" count="431" uniqueCount="184">
  <si>
    <t>№ п\п</t>
  </si>
  <si>
    <t>Наименование индикатора</t>
  </si>
  <si>
    <t>Единица измерения</t>
  </si>
  <si>
    <t>Условия оценки -</t>
  </si>
  <si>
    <t>5-бальная система</t>
  </si>
  <si>
    <t>Удельный вес</t>
  </si>
  <si>
    <t>1. Планирование бюджета</t>
  </si>
  <si>
    <t>1.1.</t>
  </si>
  <si>
    <t>да/нет</t>
  </si>
  <si>
    <t>1.2.</t>
  </si>
  <si>
    <t>Своевременность принятия решения о бюджете</t>
  </si>
  <si>
    <t>1.3.</t>
  </si>
  <si>
    <t>1.4.</t>
  </si>
  <si>
    <t>1.5.</t>
  </si>
  <si>
    <t>%</t>
  </si>
  <si>
    <t>1.6.</t>
  </si>
  <si>
    <t>1.7.</t>
  </si>
  <si>
    <t>Мониторинг эффективности реализации программ муниципального образования (наличие доклада о проведенном анализе реализации муниципальных программ)</t>
  </si>
  <si>
    <t>1.8.</t>
  </si>
  <si>
    <r>
      <t xml:space="preserve">Наличие муниципального правового акта об утверждении </t>
    </r>
    <r>
      <rPr>
        <sz val="12"/>
        <color theme="1"/>
        <rFont val="Times New Roman"/>
        <family val="1"/>
        <charset val="204"/>
      </rPr>
      <t>Плана мероприятий по росту доходов, оптимизации расходов бюджета и совершенствованию долговой политики муниципального образования</t>
    </r>
  </si>
  <si>
    <t>1.9.</t>
  </si>
  <si>
    <r>
      <t xml:space="preserve">Достигнутый бюджетный эффект от реализации Плана </t>
    </r>
    <r>
      <rPr>
        <sz val="12"/>
        <color theme="1"/>
        <rFont val="Times New Roman"/>
        <family val="1"/>
        <charset val="204"/>
      </rPr>
      <t>мероприятий по росту доходов, оптимизации расходов бюджета и совершенствованию долговой политики муниципального образования</t>
    </r>
  </si>
  <si>
    <t>Итого по разделу 1</t>
  </si>
  <si>
    <t>2. Исполнение бюджета</t>
  </si>
  <si>
    <t>2.1.</t>
  </si>
  <si>
    <t>Количество изменений, внесенных в решение о бюджете муниципального образования в отчетном финансовом году</t>
  </si>
  <si>
    <t>количество изменений, внесенных в решение о бюджете</t>
  </si>
  <si>
    <t>2.2.</t>
  </si>
  <si>
    <t>2.3.</t>
  </si>
  <si>
    <t>Соблюдение сроков  представления в Комитет по финансам годовой бюджетной отчетности</t>
  </si>
  <si>
    <t>2.4.</t>
  </si>
  <si>
    <t>Качество представляемой годовой бюджетной отчетности в Комитет по финансам</t>
  </si>
  <si>
    <t>2.5.</t>
  </si>
  <si>
    <t>2.6.</t>
  </si>
  <si>
    <t>Темп роста поступлений налоговых доходов бюджета муниципального образования к соответствующему периоду прошлого года</t>
  </si>
  <si>
    <t>2.7.</t>
  </si>
  <si>
    <t>2.8.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</si>
  <si>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</si>
  <si>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</si>
  <si>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Случаи отвлечения остатков целевых средств муниципальными образованиями в отчетном финансовом году</t>
  </si>
  <si>
    <t>Количество кварталов в отчетном финансовом году, в которые муниципальными образованиями производилось отвлечение остатков целевых средств</t>
  </si>
  <si>
    <t>2.10.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</si>
  <si>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</si>
  <si>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2.11.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</si>
  <si>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</si>
  <si>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да/ нет</t>
  </si>
  <si>
    <t>Достижение муниципальным образованием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Управлением  культуры администрации Кондинского района для i-муниципального образования (с учетом муниципальной специфики), в целях реализации Плана мероприятий («дорожной карты») «Изменения в отраслях социальной сферы, направленные на повышение эффективности сферы культуры в Ханты-Мансийском автономном округе - Югре»</t>
  </si>
  <si>
    <t>достигается/не достигается</t>
  </si>
  <si>
    <t>Итого по разделу 2</t>
  </si>
  <si>
    <t>3. Открытость бюджетного процесса</t>
  </si>
  <si>
    <t>3.1.</t>
  </si>
  <si>
    <t>Размещение на официальном сайте решения о бюджете за отчетный финансовый год</t>
  </si>
  <si>
    <t>3.2.</t>
  </si>
  <si>
    <t>Размещение на официальном сайте отчета об исполнении бюджета за отчетный финансовый год</t>
  </si>
  <si>
    <t>3.3.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</si>
  <si>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</si>
  <si>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3.4.</t>
  </si>
  <si>
    <t>с установленным порядком</t>
  </si>
  <si>
    <t>проводятся/</t>
  </si>
  <si>
    <t>не проводятся</t>
  </si>
  <si>
    <t>1 - проводятся</t>
  </si>
  <si>
    <t>0 - не проводятся</t>
  </si>
  <si>
    <t>3.5.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</si>
  <si>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</si>
  <si>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3.6.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</si>
  <si>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</si>
  <si>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3.7.</t>
  </si>
  <si>
    <t>Ведение на официальном сайте органов местного самоуправления  раздела «Бюджет для граждан»</t>
  </si>
  <si>
    <t>3.8.</t>
  </si>
  <si>
    <t xml:space="preserve">Информация, размещенная на официальном сайте органов местного самоуправления  в разделе «Бюджет для граждан» изложена в доступной форме, содержит схемы, графики, слайды и т.д.  </t>
  </si>
  <si>
    <t>Итого по разделу 3</t>
  </si>
  <si>
    <t>4. Оказание муниципальных услуг</t>
  </si>
  <si>
    <t>4.1.</t>
  </si>
  <si>
    <t>Наличие реестра муниципальных услуг</t>
  </si>
  <si>
    <t>наличие/ отсутствие</t>
  </si>
  <si>
    <t>4.2.</t>
  </si>
  <si>
    <t>Соответствие реестра муниципальных услуг вопросам местного значения</t>
  </si>
  <si>
    <t>4.3.</t>
  </si>
  <si>
    <t>Наличие муниципального правового акта, устанавливающего административные  регламенты (требования к качеству) предоставления муниципальных услуг включенных в реестр</t>
  </si>
  <si>
    <t>4.4.</t>
  </si>
  <si>
    <t>Наличие утвержденного ведомственного Перечня муниципальных услуг и работ</t>
  </si>
  <si>
    <t>4.5.</t>
  </si>
  <si>
    <t>Наличие муниципального правового акта, утверждающего стандарты качества предоставления муниципальных услуг (выполнения работ)</t>
  </si>
  <si>
    <t>4.6.</t>
  </si>
  <si>
    <t>Наличие муниципального правового акта об осуществлении мониторинга потребности предоставления муниципальных услуг</t>
  </si>
  <si>
    <t>4.7.</t>
  </si>
  <si>
    <t>4.8.</t>
  </si>
  <si>
    <t>осуществляется/ не осуществляется</t>
  </si>
  <si>
    <t>Итого по разделу 4</t>
  </si>
  <si>
    <t>Итого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</si>
  <si>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</si>
  <si>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</si>
  <si>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</si>
  <si>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</si>
  <si>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</si>
  <si>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</si>
  <si>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</si>
  <si>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</si>
  <si>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</si>
  <si>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</si>
  <si>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Баллы</t>
  </si>
  <si>
    <t>Расчет оценки</t>
  </si>
  <si>
    <t>Формирование местных бюджетов в соответствии с бюджетным законодательством</t>
  </si>
  <si>
    <t>1 - до 1 января очередного финансового года;
0 - после 1 января очередного финансового года</t>
  </si>
  <si>
    <t>1 - без нарушений и в срок;
0 - с нарушениями и не в срок</t>
  </si>
  <si>
    <t>1 - наличие
0 - отсутствие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</si>
  <si>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</si>
  <si>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Доля расходов бюджета муниципального образования, формируемых в рамках муниципальных программ в общем объеме расходов бюджета </t>
  </si>
  <si>
    <t>3 - выше 50%;
2 - от 30% до 50%;
1 - от 20% до 30%;
0 - до 20 %</t>
  </si>
  <si>
    <t>Наличие нормативного правового акта о разработке, реализации и мониторинге эффективности реализации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соответствиис действующим муниципальным правовым актом</t>
  </si>
  <si>
    <t>3 - 100%
2 - 85-95%
1 - 65-85%
0 - менее 65%</t>
  </si>
  <si>
    <t>3-4 изменения;
2 - от 5 до 8 изменений;
1 - от 9 до 12 изменений;
0 - более 12 изменений</t>
  </si>
  <si>
    <t>Соблюдение сроков и качества представляемой в Комитет по финансам отчетности, информации по запросам</t>
  </si>
  <si>
    <t>3 - в срок и соответственно запросу;
2 - в срок с дополнительным запросом;
0 - не в срок и не соответствующая запросу</t>
  </si>
  <si>
    <t>5 - в срок;
4 -  с отклонением от установленного срока сдачи более чем на 1 день;
3 - с отклонением от установленного срока сдачи более чем на 2 дня;
2 - с отклонением от установленного срока сдачи более чем на 3 дня;
1 - с отклонением от установленного срока сдачи более чем на 4 дня;
0 - с отклонением от установленного срока сдачи более чем на 5 дней</t>
  </si>
  <si>
    <t>3 - без замечаний
1 - с замечаниями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</si>
  <si>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автономного округа - Югры от 06 августа 2010 года № 191-п «О нормативах формирования расходов на содержание органов местного самоуправления Ханты-Мансийского автономного округа - Югры» для поселения</t>
  </si>
  <si>
    <t>3 - соблюдение
0 - несоблюдение</t>
  </si>
  <si>
    <t>3 - выше 30%;
2 - от 20 до 30%;
1 - от 10 до 20%;
0 - до 10%</t>
  </si>
  <si>
    <t>Темп роста поступлений неналоговых доходов бюджета муниципального образования к соответствующему периоду прошлого года</t>
  </si>
  <si>
    <t>3 - выше 20%;
2 - от 15 до 20%;
1 - от 5 до 15%;
0 - до 10%</t>
  </si>
  <si>
    <t>3 - отсутствие нарушений;
2 - менее 5%;
1 - более 5%, 
но менее 10%;
0 - более 10%</t>
  </si>
  <si>
    <t>3 - отвлечение не производилось;
2 - отвлечение производилось не более 2 раз;
1 - отвлечение производилось не более 1 раза;
0 - отвлечение производилось 4 раза.</t>
  </si>
  <si>
    <t>2 - отсутствие;
1 - менее 10%;
0 - более 10%</t>
  </si>
  <si>
    <t>1 - отсутствие
0 - наличие</t>
  </si>
  <si>
    <t xml:space="preserve">1 - достигается
0 - не достигается
</t>
  </si>
  <si>
    <t xml:space="preserve">2.12.
</t>
  </si>
  <si>
    <t>размещается/не размещается</t>
  </si>
  <si>
    <t>1 - размещается
0 - не размещается</t>
  </si>
  <si>
    <t>1 - размещается  
0 - не размещается</t>
  </si>
  <si>
    <t>1 - размещается  
0 - не размещается</t>
  </si>
  <si>
    <t>2 - размещается
0 - не размещается</t>
  </si>
  <si>
    <t>проводятся/ не проводятся</t>
  </si>
  <si>
    <t>1 - проводятся
0 - не проводятся</t>
  </si>
  <si>
    <r>
      <t>1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</si>
  <si>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2 - соответствует;
1 - частично соответствует;
0 - не соответствует</t>
  </si>
  <si>
    <t>соответствует/не соответствует</t>
  </si>
  <si>
    <t>2 - наличие
0 - отсутствие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</si>
  <si>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</si>
  <si>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</si>
  <si>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1 - изучается
0 - не изучается</t>
  </si>
  <si>
    <t>изучается/не изучается</t>
  </si>
  <si>
    <t>Изучение мнения населения о качестве оказания муниципальных услуг в соответствии с установленным порядком</t>
  </si>
  <si>
    <t>Осуществление мониторинга потребности в муниципальных услугах</t>
  </si>
  <si>
    <t>1 - осуществляется
0 - не осуществляется</t>
  </si>
  <si>
    <t>1 - утверждается
0 - не утверждается</t>
  </si>
  <si>
    <t>Утверждение бюджета на очередной финансовый год и плановый период</t>
  </si>
  <si>
    <t>1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</si>
  <si>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</si>
  <si>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Налоговые</t>
  </si>
  <si>
    <t>Неналоговые</t>
  </si>
  <si>
    <t>2015/2014</t>
  </si>
  <si>
    <t>2014/2013</t>
  </si>
  <si>
    <t>Финансовые нарушения по актам КСП, КРО в 2015 году</t>
  </si>
  <si>
    <t>Всего расходы</t>
  </si>
  <si>
    <t>Доля %</t>
  </si>
  <si>
    <t>Финансовые нарушения по актам КСП в 2014 году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</si>
  <si>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</si>
  <si>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2015 год</t>
  </si>
  <si>
    <t>Непрограммные расходы</t>
  </si>
  <si>
    <t>Расходы в рамках программ</t>
  </si>
  <si>
    <t>Доля расходов в рамках программ</t>
  </si>
  <si>
    <t>2014 год</t>
  </si>
  <si>
    <t>Финансовые нарушения по актам КСП, КРО в 2016 году</t>
  </si>
  <si>
    <t>2016 год</t>
  </si>
  <si>
    <t>2016/2015</t>
  </si>
  <si>
    <t>бюджетый эффект от реализации меропр доходы</t>
  </si>
  <si>
    <t>полученный бюджетный эффект расходы</t>
  </si>
  <si>
    <t>бюджетый эффект от реализации меропр расходы</t>
  </si>
  <si>
    <t>полученный бюджетный эффект доходы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</si>
  <si>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 п 1.9</t>
  </si>
  <si>
    <t>достигнутый бюджетный эффект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</si>
  <si>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</si>
  <si>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2.8.)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</si>
  <si>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</si>
  <si>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средний балл</t>
  </si>
  <si>
    <t>максимальный балл</t>
  </si>
  <si>
    <t>Финансовые нарушения по актам КСП, КРО в 2017 году</t>
  </si>
  <si>
    <t>2017 год</t>
  </si>
  <si>
    <t>2017/2016</t>
  </si>
  <si>
    <t>W:\ОТДЕЛ БЮДЖЕТНОГО ПЛАНИРОВАНИЯ\программа &gt;оптимизации расходов\2017-2019\Отчеты\на &gt;01.01.2018/111111Отчет по оптимизации 2017 год</t>
  </si>
  <si>
    <t>Расчет оценки качества организации и осуществления бюджетного процесса органами местного самоуправления городских и сельских поселений Кондинского района за 2017 год.</t>
  </si>
  <si>
    <t>3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</si>
  <si>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 (без акциз 103)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</si>
</sst>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\ _₽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1" applyFont="1" applyBorder="1" applyAlignment="1" applyProtection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3" xfId="0" applyBorder="1"/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0" fillId="0" borderId="13" xfId="0" applyNumberFormat="1" applyBorder="1"/>
    <xf numFmtId="0" fontId="0" fillId="0" borderId="0" xfId="0" applyAlignment="1"/>
    <xf numFmtId="0" fontId="0" fillId="0" borderId="16" xfId="0" applyBorder="1"/>
    <xf numFmtId="0" fontId="9" fillId="0" borderId="1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0" fillId="0" borderId="26" xfId="0" applyBorder="1" applyAlignment="1">
      <alignment wrapText="1"/>
    </xf>
    <xf numFmtId="0" fontId="0" fillId="0" borderId="18" xfId="0" applyFont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9" fillId="0" borderId="24" xfId="0" applyNumberFormat="1" applyFont="1" applyBorder="1" applyAlignment="1">
      <alignment horizontal="center" vertical="center"/>
    </xf>
    <xf numFmtId="0" fontId="0" fillId="0" borderId="29" xfId="0" applyBorder="1"/>
    <xf numFmtId="0" fontId="9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0" fontId="0" fillId="0" borderId="13" xfId="0" applyNumberFormat="1" applyBorder="1"/>
    <xf numFmtId="0" fontId="0" fillId="0" borderId="26" xfId="0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0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0" fontId="9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9" fillId="0" borderId="3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2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8" xfId="0" applyBorder="1" applyAlignment="1">
      <alignment wrapText="1"/>
    </xf>
    <xf numFmtId="165" fontId="0" fillId="0" borderId="18" xfId="0" applyNumberFormat="1" applyFont="1" applyBorder="1" applyAlignment="1">
      <alignment horizontal="right" vertical="center"/>
    </xf>
    <xf numFmtId="165" fontId="9" fillId="0" borderId="35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9" fillId="0" borderId="2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0" borderId="0" xfId="0" applyFont="1"/>
    <xf numFmtId="4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0" xfId="0" applyFont="1"/>
    <xf numFmtId="4" fontId="13" fillId="0" borderId="0" xfId="0" applyNumberFormat="1" applyFont="1"/>
    <xf numFmtId="4" fontId="14" fillId="0" borderId="0" xfId="0" applyNumberFormat="1" applyFont="1"/>
    <xf numFmtId="4" fontId="9" fillId="4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top" wrapText="1"/>
    </xf>
    <xf numFmtId="4" fontId="0" fillId="0" borderId="0" xfId="0" applyNumberFormat="1"/>
    <xf numFmtId="0" fontId="9" fillId="0" borderId="26" xfId="0" applyFont="1" applyBorder="1"/>
    <xf numFmtId="0" fontId="16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NumberFormat="1" applyFont="1"/>
    <xf numFmtId="0" fontId="0" fillId="0" borderId="38" xfId="0" applyBorder="1"/>
    <xf numFmtId="0" fontId="0" fillId="0" borderId="39" xfId="0" applyBorder="1"/>
    <xf numFmtId="0" fontId="9" fillId="4" borderId="18" xfId="0" applyFont="1" applyFill="1" applyBorder="1" applyAlignment="1">
      <alignment horizontal="center" vertical="center"/>
    </xf>
    <xf numFmtId="0" fontId="0" fillId="4" borderId="13" xfId="0" applyFill="1" applyBorder="1"/>
    <xf numFmtId="4" fontId="0" fillId="4" borderId="13" xfId="0" applyNumberFormat="1" applyFont="1" applyFill="1" applyBorder="1" applyAlignment="1">
      <alignment horizontal="right" vertical="center"/>
    </xf>
    <xf numFmtId="4" fontId="0" fillId="4" borderId="13" xfId="0" applyNumberFormat="1" applyFill="1" applyBorder="1" applyAlignment="1">
      <alignment horizontal="right" vertical="center"/>
    </xf>
    <xf numFmtId="4" fontId="9" fillId="4" borderId="27" xfId="0" applyNumberFormat="1" applyFont="1" applyFill="1" applyBorder="1" applyAlignment="1">
      <alignment horizontal="center" vertical="center"/>
    </xf>
    <xf numFmtId="0" fontId="0" fillId="4" borderId="28" xfId="0" applyFill="1" applyBorder="1"/>
    <xf numFmtId="0" fontId="0" fillId="0" borderId="42" xfId="0" applyBorder="1"/>
    <xf numFmtId="10" fontId="9" fillId="0" borderId="16" xfId="0" applyNumberFormat="1" applyFont="1" applyBorder="1" applyAlignment="1">
      <alignment horizontal="center" vertical="center"/>
    </xf>
    <xf numFmtId="10" fontId="9" fillId="0" borderId="22" xfId="0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0" fillId="5" borderId="16" xfId="0" applyFill="1" applyBorder="1"/>
    <xf numFmtId="0" fontId="9" fillId="5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0" fillId="5" borderId="0" xfId="0" applyFill="1"/>
    <xf numFmtId="0" fontId="9" fillId="5" borderId="26" xfId="0" applyFont="1" applyFill="1" applyBorder="1"/>
    <xf numFmtId="0" fontId="0" fillId="5" borderId="18" xfId="0" applyFill="1" applyBorder="1"/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4" fontId="0" fillId="5" borderId="13" xfId="0" applyNumberFormat="1" applyFont="1" applyFill="1" applyBorder="1" applyAlignment="1">
      <alignment horizontal="right" vertical="center"/>
    </xf>
    <xf numFmtId="4" fontId="0" fillId="5" borderId="13" xfId="0" applyNumberFormat="1" applyFill="1" applyBorder="1" applyAlignment="1">
      <alignment horizontal="right" vertical="center"/>
    </xf>
    <xf numFmtId="4" fontId="9" fillId="5" borderId="27" xfId="0" applyNumberFormat="1" applyFont="1" applyFill="1" applyBorder="1" applyAlignment="1">
      <alignment horizontal="center" vertical="center"/>
    </xf>
    <xf numFmtId="0" fontId="0" fillId="5" borderId="23" xfId="0" applyFill="1" applyBorder="1"/>
    <xf numFmtId="0" fontId="0" fillId="5" borderId="24" xfId="0" applyFill="1" applyBorder="1"/>
    <xf numFmtId="10" fontId="9" fillId="5" borderId="24" xfId="0" applyNumberFormat="1" applyFont="1" applyFill="1" applyBorder="1" applyAlignment="1">
      <alignment horizontal="center" vertical="center"/>
    </xf>
    <xf numFmtId="10" fontId="9" fillId="5" borderId="25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/>
    </xf>
    <xf numFmtId="0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0" fontId="12" fillId="4" borderId="1" xfId="0" applyNumberFormat="1" applyFont="1" applyFill="1" applyBorder="1" applyAlignment="1">
      <alignment vertical="center"/>
    </xf>
    <xf numFmtId="4" fontId="9" fillId="0" borderId="0" xfId="0" applyNumberFormat="1" applyFont="1"/>
    <xf numFmtId="0" fontId="0" fillId="3" borderId="0" xfId="0" applyFill="1"/>
    <xf numFmtId="0" fontId="0" fillId="0" borderId="36" xfId="0" applyFont="1" applyFill="1" applyBorder="1"/>
    <xf numFmtId="0" fontId="0" fillId="0" borderId="37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0" fillId="0" borderId="0" xfId="0" applyFill="1"/>
    <xf numFmtId="0" fontId="0" fillId="0" borderId="13" xfId="0" applyFont="1" applyFill="1" applyBorder="1"/>
    <xf numFmtId="4" fontId="9" fillId="0" borderId="13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0" fontId="9" fillId="0" borderId="31" xfId="0" applyFont="1" applyFill="1" applyBorder="1"/>
    <xf numFmtId="0" fontId="0" fillId="0" borderId="31" xfId="0" applyFont="1" applyFill="1" applyBorder="1"/>
    <xf numFmtId="4" fontId="0" fillId="0" borderId="31" xfId="0" applyNumberFormat="1" applyFont="1" applyFill="1" applyBorder="1" applyAlignment="1">
      <alignment horizontal="right" vertical="center"/>
    </xf>
    <xf numFmtId="0" fontId="0" fillId="0" borderId="17" xfId="0" applyFill="1" applyBorder="1"/>
    <xf numFmtId="0" fontId="0" fillId="0" borderId="18" xfId="0" applyFill="1" applyBorder="1"/>
    <xf numFmtId="4" fontId="0" fillId="0" borderId="18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20" xfId="0" applyFill="1" applyBorder="1"/>
    <xf numFmtId="0" fontId="0" fillId="0" borderId="13" xfId="0" applyFill="1" applyBorder="1"/>
    <xf numFmtId="4" fontId="0" fillId="0" borderId="13" xfId="0" applyNumberFormat="1" applyFill="1" applyBorder="1"/>
    <xf numFmtId="4" fontId="9" fillId="0" borderId="19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9" fillId="0" borderId="20" xfId="0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4" fontId="9" fillId="0" borderId="22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4" fontId="0" fillId="0" borderId="24" xfId="0" applyNumberFormat="1" applyFill="1" applyBorder="1"/>
    <xf numFmtId="164" fontId="0" fillId="0" borderId="25" xfId="0" applyNumberFormat="1" applyFill="1" applyBorder="1"/>
    <xf numFmtId="0" fontId="0" fillId="0" borderId="30" xfId="0" applyFill="1" applyBorder="1"/>
    <xf numFmtId="0" fontId="9" fillId="0" borderId="30" xfId="0" applyFont="1" applyFill="1" applyBorder="1"/>
    <xf numFmtId="10" fontId="9" fillId="0" borderId="30" xfId="0" applyNumberFormat="1" applyFont="1" applyFill="1" applyBorder="1"/>
    <xf numFmtId="2" fontId="9" fillId="0" borderId="41" xfId="0" applyNumberFormat="1" applyFont="1" applyFill="1" applyBorder="1"/>
    <xf numFmtId="10" fontId="9" fillId="0" borderId="40" xfId="0" applyNumberFormat="1" applyFont="1" applyFill="1" applyBorder="1"/>
    <xf numFmtId="2" fontId="0" fillId="0" borderId="1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10" fontId="9" fillId="0" borderId="0" xfId="0" applyNumberFormat="1" applyFont="1" applyFill="1" applyBorder="1"/>
    <xf numFmtId="2" fontId="9" fillId="0" borderId="0" xfId="0" applyNumberFormat="1" applyFont="1" applyFill="1" applyBorder="1"/>
    <xf numFmtId="4" fontId="0" fillId="0" borderId="30" xfId="0" applyNumberFormat="1" applyFill="1" applyBorder="1"/>
    <xf numFmtId="4" fontId="9" fillId="0" borderId="30" xfId="0" applyNumberFormat="1" applyFont="1" applyFill="1" applyBorder="1"/>
    <xf numFmtId="4" fontId="0" fillId="0" borderId="18" xfId="0" applyNumberFormat="1" applyFill="1" applyBorder="1"/>
    <xf numFmtId="4" fontId="0" fillId="0" borderId="19" xfId="0" applyNumberFormat="1" applyFill="1" applyBorder="1"/>
    <xf numFmtId="4" fontId="0" fillId="0" borderId="16" xfId="0" applyNumberFormat="1" applyFont="1" applyFill="1" applyBorder="1"/>
    <xf numFmtId="164" fontId="9" fillId="0" borderId="30" xfId="0" applyNumberFormat="1" applyFont="1" applyFill="1" applyBorder="1"/>
    <xf numFmtId="49" fontId="9" fillId="0" borderId="30" xfId="0" applyNumberFormat="1" applyFont="1" applyFill="1" applyBorder="1"/>
    <xf numFmtId="0" fontId="3" fillId="3" borderId="2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/>
    </xf>
    <xf numFmtId="0" fontId="12" fillId="7" borderId="1" xfId="0" applyNumberFormat="1" applyFont="1" applyFill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0" fontId="15" fillId="7" borderId="1" xfId="0" applyNumberFormat="1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7" borderId="1" xfId="0" applyNumberForma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9C6260AE4B7262183B7CD2B7DB7D4E6A60851B386276587935D05DEB84112F9CA2823F333E15C147FE9F0C4NEw5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5"/>
  <sheetViews>
    <sheetView view="pageBreakPreview" zoomScale="60" zoomScaleNormal="82" workbookViewId="0">
      <pane ySplit="1725" topLeftCell="A52" activePane="bottomLeft"/>
      <selection activeCell="V5" sqref="V5:W5"/>
      <selection pane="bottomLeft" activeCell="C63" sqref="C63"/>
    </sheetView>
  </sheetViews>
  <sheetFormatPr defaultRowHeight="15"/>
  <cols>
    <col min="2" max="2" width="57.85546875" customWidth="1"/>
    <col min="3" max="3" width="20.42578125" customWidth="1"/>
    <col min="4" max="4" width="25.140625" customWidth="1"/>
    <col min="5" max="5" width="21" customWidth="1"/>
    <col min="6" max="23" width="9.140625" customWidth="1"/>
  </cols>
  <sheetData>
    <row r="2" spans="1:25" ht="18.75">
      <c r="C2" s="115" t="s">
        <v>181</v>
      </c>
    </row>
    <row r="4" spans="1:25" ht="15.75" thickBot="1"/>
    <row r="5" spans="1:25" ht="19.5" customHeight="1" thickBot="1">
      <c r="A5" s="226" t="s">
        <v>0</v>
      </c>
      <c r="B5" s="226" t="s">
        <v>1</v>
      </c>
      <c r="C5" s="226" t="s">
        <v>2</v>
      </c>
      <c r="D5" s="2" t="s">
        <v>3</v>
      </c>
      <c r="E5" s="230" t="s">
        <v>5</v>
      </c>
      <c r="F5" s="220" t="s">
        <v>90</v>
      </c>
      <c r="G5" s="221"/>
      <c r="H5" s="222" t="s">
        <v>91</v>
      </c>
      <c r="I5" s="222"/>
      <c r="J5" s="222" t="s">
        <v>92</v>
      </c>
      <c r="K5" s="222"/>
      <c r="L5" s="222" t="s">
        <v>93</v>
      </c>
      <c r="M5" s="222"/>
      <c r="N5" s="214" t="s">
        <v>94</v>
      </c>
      <c r="O5" s="214"/>
      <c r="P5" s="214" t="s">
        <v>95</v>
      </c>
      <c r="Q5" s="214"/>
      <c r="R5" s="214" t="s">
        <v>96</v>
      </c>
      <c r="S5" s="214"/>
      <c r="T5" s="214" t="s">
        <v>97</v>
      </c>
      <c r="U5" s="214"/>
      <c r="V5" s="214" t="s">
        <v>98</v>
      </c>
      <c r="W5" s="214"/>
      <c r="X5" s="214" t="s">
        <v>99</v>
      </c>
      <c r="Y5" s="214"/>
    </row>
    <row r="6" spans="1:25" ht="30.75" thickBot="1">
      <c r="A6" s="227"/>
      <c r="B6" s="227"/>
      <c r="C6" s="227"/>
      <c r="D6" s="3" t="s">
        <v>4</v>
      </c>
      <c r="E6" s="231"/>
      <c r="F6" s="14" t="s">
        <v>100</v>
      </c>
      <c r="G6" s="15" t="s">
        <v>101</v>
      </c>
      <c r="H6" s="14" t="s">
        <v>100</v>
      </c>
      <c r="I6" s="15" t="s">
        <v>101</v>
      </c>
      <c r="J6" s="14" t="s">
        <v>100</v>
      </c>
      <c r="K6" s="15" t="s">
        <v>101</v>
      </c>
      <c r="L6" s="14" t="s">
        <v>100</v>
      </c>
      <c r="M6" s="15" t="s">
        <v>101</v>
      </c>
      <c r="N6" s="14" t="s">
        <v>100</v>
      </c>
      <c r="O6" s="15" t="s">
        <v>101</v>
      </c>
      <c r="P6" s="14" t="s">
        <v>100</v>
      </c>
      <c r="Q6" s="15" t="s">
        <v>101</v>
      </c>
      <c r="R6" s="14" t="s">
        <v>100</v>
      </c>
      <c r="S6" s="15" t="s">
        <v>101</v>
      </c>
      <c r="T6" s="14" t="s">
        <v>100</v>
      </c>
      <c r="U6" s="15" t="s">
        <v>101</v>
      </c>
      <c r="V6" s="14" t="s">
        <v>100</v>
      </c>
      <c r="W6" s="15" t="s">
        <v>101</v>
      </c>
      <c r="X6" s="14" t="s">
        <v>100</v>
      </c>
      <c r="Y6" s="15" t="s">
        <v>101</v>
      </c>
    </row>
    <row r="7" spans="1:25" ht="16.5" thickBot="1">
      <c r="A7" s="4">
        <v>1</v>
      </c>
      <c r="B7" s="3">
        <v>2</v>
      </c>
      <c r="C7" s="3">
        <v>3</v>
      </c>
      <c r="D7" s="3">
        <v>4</v>
      </c>
      <c r="E7" s="5">
        <v>5</v>
      </c>
      <c r="F7" s="34"/>
      <c r="G7" s="34"/>
      <c r="H7" s="34"/>
      <c r="I7" s="34"/>
      <c r="J7" s="34"/>
      <c r="K7" s="34"/>
      <c r="L7" s="36"/>
      <c r="M7" s="34"/>
      <c r="N7" s="82"/>
      <c r="O7" s="34"/>
      <c r="P7" s="83"/>
      <c r="Q7" s="34"/>
      <c r="R7" s="82"/>
      <c r="S7" s="34"/>
      <c r="T7" s="36"/>
      <c r="U7" s="34"/>
      <c r="V7" s="36"/>
      <c r="W7" s="34"/>
      <c r="X7" s="83"/>
      <c r="Y7" s="34"/>
    </row>
    <row r="8" spans="1:25" s="94" customFormat="1" ht="16.5" thickBot="1">
      <c r="A8" s="215" t="s">
        <v>6</v>
      </c>
      <c r="B8" s="216"/>
      <c r="C8" s="216"/>
      <c r="D8" s="217"/>
      <c r="E8" s="90">
        <v>3</v>
      </c>
      <c r="F8" s="91"/>
      <c r="G8" s="92">
        <f>G18*E8</f>
        <v>60</v>
      </c>
      <c r="H8" s="93"/>
      <c r="I8" s="92">
        <f>I18*E8</f>
        <v>21</v>
      </c>
      <c r="J8" s="93"/>
      <c r="K8" s="92">
        <f>K18*E8</f>
        <v>60</v>
      </c>
      <c r="L8" s="93"/>
      <c r="M8" s="92">
        <f>M18*E8</f>
        <v>0</v>
      </c>
      <c r="N8" s="93"/>
      <c r="O8" s="92">
        <f>O18*E8</f>
        <v>57</v>
      </c>
      <c r="P8" s="93"/>
      <c r="Q8" s="92">
        <f>Q18*E8</f>
        <v>54</v>
      </c>
      <c r="R8" s="93"/>
      <c r="S8" s="92">
        <f>S18*E8</f>
        <v>42</v>
      </c>
      <c r="T8" s="91"/>
      <c r="U8" s="92">
        <f>U18*E8</f>
        <v>51</v>
      </c>
      <c r="V8" s="91"/>
      <c r="W8" s="92">
        <f>W18*E8</f>
        <v>60</v>
      </c>
      <c r="X8" s="93"/>
      <c r="Y8" s="92">
        <f>Y18*E8</f>
        <v>30</v>
      </c>
    </row>
    <row r="9" spans="1:25" ht="34.5" customHeight="1" thickBot="1">
      <c r="A9" s="1" t="s">
        <v>7</v>
      </c>
      <c r="B9" s="20" t="s">
        <v>146</v>
      </c>
      <c r="C9" s="30" t="s">
        <v>8</v>
      </c>
      <c r="D9" s="20" t="s">
        <v>145</v>
      </c>
      <c r="E9" s="17">
        <v>0.5</v>
      </c>
      <c r="F9" s="37" t="s">
        <v>147</v>
      </c>
      <c r="G9" s="34">
        <f>F9*E9</f>
        <v>0.5</v>
      </c>
      <c r="H9" s="82">
        <v>1</v>
      </c>
      <c r="I9" s="34">
        <f>H9*E9</f>
        <v>0.5</v>
      </c>
      <c r="J9" s="82">
        <v>1</v>
      </c>
      <c r="K9" s="34">
        <f>J9*E9</f>
        <v>0.5</v>
      </c>
      <c r="L9" s="82"/>
      <c r="M9" s="34">
        <f>L9*E9</f>
        <v>0</v>
      </c>
      <c r="N9" s="82">
        <v>1</v>
      </c>
      <c r="O9" s="34">
        <f>N9*E9</f>
        <v>0.5</v>
      </c>
      <c r="P9" s="82">
        <v>1</v>
      </c>
      <c r="Q9" s="34">
        <f>P9*E9</f>
        <v>0.5</v>
      </c>
      <c r="R9" s="82">
        <v>1</v>
      </c>
      <c r="S9" s="34">
        <f>R9*E9</f>
        <v>0.5</v>
      </c>
      <c r="T9" s="82">
        <v>1</v>
      </c>
      <c r="U9" s="34">
        <f>T9*E9</f>
        <v>0.5</v>
      </c>
      <c r="V9" s="36">
        <v>1</v>
      </c>
      <c r="W9" s="34">
        <f>V9*E9</f>
        <v>0.5</v>
      </c>
      <c r="X9" s="82">
        <v>1</v>
      </c>
      <c r="Y9" s="34">
        <f>X9*E9</f>
        <v>0.5</v>
      </c>
    </row>
    <row r="10" spans="1:25" ht="67.5" customHeight="1" thickBot="1">
      <c r="A10" s="1" t="s">
        <v>9</v>
      </c>
      <c r="B10" s="21" t="s">
        <v>10</v>
      </c>
      <c r="C10" s="6" t="s">
        <v>8</v>
      </c>
      <c r="D10" s="7" t="s">
        <v>103</v>
      </c>
      <c r="E10" s="17">
        <v>0.5</v>
      </c>
      <c r="F10" s="37" t="s">
        <v>147</v>
      </c>
      <c r="G10" s="34">
        <f t="shared" ref="G10:G17" si="0">F10*E10</f>
        <v>0.5</v>
      </c>
      <c r="H10" s="82">
        <v>1</v>
      </c>
      <c r="I10" s="34">
        <f t="shared" ref="I10:I17" si="1">H10*E10</f>
        <v>0.5</v>
      </c>
      <c r="J10" s="82">
        <v>1</v>
      </c>
      <c r="K10" s="34">
        <f t="shared" ref="K10:K16" si="2">J10*E10</f>
        <v>0.5</v>
      </c>
      <c r="L10" s="82"/>
      <c r="M10" s="34">
        <f t="shared" ref="M10:M16" si="3">L10*E10</f>
        <v>0</v>
      </c>
      <c r="N10" s="82">
        <v>1</v>
      </c>
      <c r="O10" s="34">
        <f t="shared" ref="O10:O17" si="4">N10*E10</f>
        <v>0.5</v>
      </c>
      <c r="P10" s="82">
        <v>1</v>
      </c>
      <c r="Q10" s="34">
        <f t="shared" ref="Q10:Q17" si="5">P10*E10</f>
        <v>0.5</v>
      </c>
      <c r="R10" s="82">
        <v>1</v>
      </c>
      <c r="S10" s="34">
        <f t="shared" ref="S10:S17" si="6">R10*E10</f>
        <v>0.5</v>
      </c>
      <c r="T10" s="82">
        <v>1</v>
      </c>
      <c r="U10" s="34">
        <f t="shared" ref="U10:U17" si="7">T10*E10</f>
        <v>0.5</v>
      </c>
      <c r="V10" s="36">
        <v>1</v>
      </c>
      <c r="W10" s="34">
        <f t="shared" ref="W10:W17" si="8">V10*E10</f>
        <v>0.5</v>
      </c>
      <c r="X10" s="82">
        <v>1</v>
      </c>
      <c r="Y10" s="34">
        <f t="shared" ref="Y10:Y17" si="9">X10*E10</f>
        <v>0.5</v>
      </c>
    </row>
    <row r="11" spans="1:25" ht="64.5" customHeight="1" thickBot="1">
      <c r="A11" s="1" t="s">
        <v>11</v>
      </c>
      <c r="B11" s="30" t="s">
        <v>102</v>
      </c>
      <c r="C11" s="30" t="s">
        <v>8</v>
      </c>
      <c r="D11" s="20" t="s">
        <v>104</v>
      </c>
      <c r="E11" s="17">
        <v>0.5</v>
      </c>
      <c r="F11" s="37" t="s">
        <v>147</v>
      </c>
      <c r="G11" s="34">
        <f t="shared" si="0"/>
        <v>0.5</v>
      </c>
      <c r="H11" s="82">
        <v>1</v>
      </c>
      <c r="I11" s="34">
        <f t="shared" si="1"/>
        <v>0.5</v>
      </c>
      <c r="J11" s="82">
        <v>1</v>
      </c>
      <c r="K11" s="34">
        <f t="shared" si="2"/>
        <v>0.5</v>
      </c>
      <c r="L11" s="82"/>
      <c r="M11" s="34">
        <f t="shared" si="3"/>
        <v>0</v>
      </c>
      <c r="N11" s="82">
        <v>1</v>
      </c>
      <c r="O11" s="34">
        <f t="shared" si="4"/>
        <v>0.5</v>
      </c>
      <c r="P11" s="82">
        <v>1</v>
      </c>
      <c r="Q11" s="34">
        <f t="shared" si="5"/>
        <v>0.5</v>
      </c>
      <c r="R11" s="82">
        <v>1</v>
      </c>
      <c r="S11" s="34">
        <f t="shared" si="6"/>
        <v>0.5</v>
      </c>
      <c r="T11" s="82">
        <v>1</v>
      </c>
      <c r="U11" s="34">
        <f t="shared" si="7"/>
        <v>0.5</v>
      </c>
      <c r="V11" s="36">
        <v>1</v>
      </c>
      <c r="W11" s="34">
        <f t="shared" si="8"/>
        <v>0.5</v>
      </c>
      <c r="X11" s="82">
        <v>1</v>
      </c>
      <c r="Y11" s="34">
        <f t="shared" si="9"/>
        <v>0.5</v>
      </c>
    </row>
    <row r="12" spans="1:25" ht="99" customHeight="1" thickBot="1">
      <c r="A12" s="1" t="s">
        <v>12</v>
      </c>
      <c r="B12" s="20" t="s">
        <v>106</v>
      </c>
      <c r="C12" s="30" t="s">
        <v>8</v>
      </c>
      <c r="D12" s="20" t="s">
        <v>105</v>
      </c>
      <c r="E12" s="17">
        <v>2</v>
      </c>
      <c r="F12" s="37" t="s">
        <v>147</v>
      </c>
      <c r="G12" s="34">
        <f t="shared" si="0"/>
        <v>2</v>
      </c>
      <c r="H12" s="82">
        <v>1</v>
      </c>
      <c r="I12" s="34">
        <f t="shared" si="1"/>
        <v>2</v>
      </c>
      <c r="J12" s="82">
        <v>1</v>
      </c>
      <c r="K12" s="34">
        <f t="shared" si="2"/>
        <v>2</v>
      </c>
      <c r="L12" s="100"/>
      <c r="M12" s="34">
        <f t="shared" si="3"/>
        <v>0</v>
      </c>
      <c r="N12" s="100">
        <v>1</v>
      </c>
      <c r="O12" s="34">
        <f t="shared" si="4"/>
        <v>2</v>
      </c>
      <c r="P12" s="82">
        <v>1</v>
      </c>
      <c r="Q12" s="34">
        <f t="shared" si="5"/>
        <v>2</v>
      </c>
      <c r="R12" s="82">
        <v>1</v>
      </c>
      <c r="S12" s="34">
        <f t="shared" si="6"/>
        <v>2</v>
      </c>
      <c r="T12" s="82">
        <v>1</v>
      </c>
      <c r="U12" s="34">
        <f t="shared" si="7"/>
        <v>2</v>
      </c>
      <c r="V12" s="36">
        <v>1</v>
      </c>
      <c r="W12" s="34">
        <f t="shared" si="8"/>
        <v>2</v>
      </c>
      <c r="X12" s="82">
        <v>1</v>
      </c>
      <c r="Y12" s="34">
        <f t="shared" si="9"/>
        <v>2</v>
      </c>
    </row>
    <row r="13" spans="1:25" ht="67.5" customHeight="1" thickBot="1">
      <c r="A13" s="1" t="s">
        <v>13</v>
      </c>
      <c r="B13" s="20" t="s">
        <v>107</v>
      </c>
      <c r="C13" s="30" t="s">
        <v>14</v>
      </c>
      <c r="D13" s="20" t="s">
        <v>108</v>
      </c>
      <c r="E13" s="17">
        <v>3</v>
      </c>
      <c r="F13" s="37" t="s">
        <v>182</v>
      </c>
      <c r="G13" s="34">
        <f t="shared" si="0"/>
        <v>9</v>
      </c>
      <c r="H13" s="100">
        <v>0</v>
      </c>
      <c r="I13" s="34">
        <f t="shared" si="1"/>
        <v>0</v>
      </c>
      <c r="J13" s="82">
        <v>3</v>
      </c>
      <c r="K13" s="34">
        <f t="shared" si="2"/>
        <v>9</v>
      </c>
      <c r="L13" s="209"/>
      <c r="M13" s="34">
        <f t="shared" si="3"/>
        <v>0</v>
      </c>
      <c r="N13" s="100">
        <v>3</v>
      </c>
      <c r="O13" s="34">
        <f t="shared" si="4"/>
        <v>9</v>
      </c>
      <c r="P13" s="82">
        <v>3</v>
      </c>
      <c r="Q13" s="34">
        <f t="shared" si="5"/>
        <v>9</v>
      </c>
      <c r="R13" s="82">
        <v>3</v>
      </c>
      <c r="S13" s="34">
        <f t="shared" si="6"/>
        <v>9</v>
      </c>
      <c r="T13" s="82">
        <v>2</v>
      </c>
      <c r="U13" s="34">
        <f>T13*E13</f>
        <v>6</v>
      </c>
      <c r="V13" s="36">
        <v>3</v>
      </c>
      <c r="W13" s="34">
        <f t="shared" si="8"/>
        <v>9</v>
      </c>
      <c r="X13" s="82">
        <v>0</v>
      </c>
      <c r="Y13" s="34">
        <f t="shared" si="9"/>
        <v>0</v>
      </c>
    </row>
    <row r="14" spans="1:25" ht="112.5" customHeight="1" thickBot="1">
      <c r="A14" s="1" t="s">
        <v>15</v>
      </c>
      <c r="B14" s="18" t="s">
        <v>109</v>
      </c>
      <c r="C14" s="1" t="s">
        <v>8</v>
      </c>
      <c r="D14" s="18" t="s">
        <v>105</v>
      </c>
      <c r="E14" s="17">
        <v>0.5</v>
      </c>
      <c r="F14" s="37" t="s">
        <v>147</v>
      </c>
      <c r="G14" s="34">
        <f t="shared" si="0"/>
        <v>0.5</v>
      </c>
      <c r="H14" s="82">
        <v>1</v>
      </c>
      <c r="I14" s="34">
        <f t="shared" si="1"/>
        <v>0.5</v>
      </c>
      <c r="J14" s="82">
        <v>1</v>
      </c>
      <c r="K14" s="34">
        <f t="shared" si="2"/>
        <v>0.5</v>
      </c>
      <c r="L14" s="82"/>
      <c r="M14" s="34">
        <f t="shared" si="3"/>
        <v>0</v>
      </c>
      <c r="N14" s="100">
        <v>0</v>
      </c>
      <c r="O14" s="34">
        <f t="shared" si="4"/>
        <v>0</v>
      </c>
      <c r="P14" s="82">
        <v>1</v>
      </c>
      <c r="Q14" s="34">
        <f t="shared" si="5"/>
        <v>0.5</v>
      </c>
      <c r="R14" s="82">
        <v>1</v>
      </c>
      <c r="S14" s="34">
        <f t="shared" si="6"/>
        <v>0.5</v>
      </c>
      <c r="T14" s="82">
        <v>1</v>
      </c>
      <c r="U14" s="34">
        <f t="shared" si="7"/>
        <v>0.5</v>
      </c>
      <c r="V14" s="36">
        <v>1</v>
      </c>
      <c r="W14" s="34">
        <f t="shared" si="8"/>
        <v>0.5</v>
      </c>
      <c r="X14" s="100">
        <v>0</v>
      </c>
      <c r="Y14" s="34">
        <f t="shared" si="9"/>
        <v>0</v>
      </c>
    </row>
    <row r="15" spans="1:25" ht="65.25" customHeight="1" thickBot="1">
      <c r="A15" s="1" t="s">
        <v>16</v>
      </c>
      <c r="B15" s="19" t="s">
        <v>17</v>
      </c>
      <c r="C15" s="1" t="s">
        <v>8</v>
      </c>
      <c r="D15" s="20" t="s">
        <v>105</v>
      </c>
      <c r="E15" s="17">
        <v>0.5</v>
      </c>
      <c r="F15" s="37" t="s">
        <v>147</v>
      </c>
      <c r="G15" s="34">
        <f t="shared" si="0"/>
        <v>0.5</v>
      </c>
      <c r="H15" s="82">
        <v>1</v>
      </c>
      <c r="I15" s="34">
        <f t="shared" si="1"/>
        <v>0.5</v>
      </c>
      <c r="J15" s="82">
        <v>1</v>
      </c>
      <c r="K15" s="34">
        <f t="shared" si="2"/>
        <v>0.5</v>
      </c>
      <c r="L15" s="209"/>
      <c r="M15" s="34">
        <f t="shared" si="3"/>
        <v>0</v>
      </c>
      <c r="N15" s="100">
        <v>0</v>
      </c>
      <c r="O15" s="34">
        <f t="shared" si="4"/>
        <v>0</v>
      </c>
      <c r="P15" s="100">
        <v>1</v>
      </c>
      <c r="Q15" s="34">
        <f t="shared" si="5"/>
        <v>0.5</v>
      </c>
      <c r="R15" s="100">
        <v>1</v>
      </c>
      <c r="S15" s="34">
        <f t="shared" si="6"/>
        <v>0.5</v>
      </c>
      <c r="T15" s="82">
        <v>1</v>
      </c>
      <c r="U15" s="34">
        <f t="shared" si="7"/>
        <v>0.5</v>
      </c>
      <c r="V15" s="36">
        <v>1</v>
      </c>
      <c r="W15" s="34">
        <f t="shared" si="8"/>
        <v>0.5</v>
      </c>
      <c r="X15" s="100">
        <v>0</v>
      </c>
      <c r="Y15" s="34">
        <f t="shared" si="9"/>
        <v>0</v>
      </c>
    </row>
    <row r="16" spans="1:25" ht="72" customHeight="1" thickBot="1">
      <c r="A16" s="1" t="s">
        <v>18</v>
      </c>
      <c r="B16" s="19" t="s">
        <v>19</v>
      </c>
      <c r="C16" s="1" t="s">
        <v>8</v>
      </c>
      <c r="D16" s="7" t="s">
        <v>105</v>
      </c>
      <c r="E16" s="17">
        <v>0.5</v>
      </c>
      <c r="F16" s="37" t="s">
        <v>147</v>
      </c>
      <c r="G16" s="34">
        <f t="shared" si="0"/>
        <v>0.5</v>
      </c>
      <c r="H16" s="82">
        <v>1</v>
      </c>
      <c r="I16" s="34">
        <f t="shared" si="1"/>
        <v>0.5</v>
      </c>
      <c r="J16" s="82">
        <v>1</v>
      </c>
      <c r="K16" s="34">
        <f t="shared" si="2"/>
        <v>0.5</v>
      </c>
      <c r="L16" s="82"/>
      <c r="M16" s="34">
        <f t="shared" si="3"/>
        <v>0</v>
      </c>
      <c r="N16" s="82">
        <v>1</v>
      </c>
      <c r="O16" s="34">
        <f t="shared" si="4"/>
        <v>0.5</v>
      </c>
      <c r="P16" s="206">
        <v>1</v>
      </c>
      <c r="Q16" s="34">
        <f t="shared" si="5"/>
        <v>0.5</v>
      </c>
      <c r="R16" s="82">
        <v>1</v>
      </c>
      <c r="S16" s="34">
        <f t="shared" si="6"/>
        <v>0.5</v>
      </c>
      <c r="T16" s="82">
        <v>1</v>
      </c>
      <c r="U16" s="34">
        <f t="shared" si="7"/>
        <v>0.5</v>
      </c>
      <c r="V16" s="36">
        <v>1</v>
      </c>
      <c r="W16" s="34">
        <f t="shared" si="8"/>
        <v>0.5</v>
      </c>
      <c r="X16" s="82">
        <v>1</v>
      </c>
      <c r="Y16" s="34">
        <f t="shared" si="9"/>
        <v>0.5</v>
      </c>
    </row>
    <row r="17" spans="1:25" ht="66" customHeight="1" thickBot="1">
      <c r="A17" s="1" t="s">
        <v>20</v>
      </c>
      <c r="B17" s="81" t="s">
        <v>21</v>
      </c>
      <c r="C17" s="1" t="s">
        <v>14</v>
      </c>
      <c r="D17" s="20" t="s">
        <v>110</v>
      </c>
      <c r="E17" s="17">
        <v>2</v>
      </c>
      <c r="F17" s="37" t="s">
        <v>182</v>
      </c>
      <c r="G17" s="34">
        <f t="shared" si="0"/>
        <v>6</v>
      </c>
      <c r="H17" s="82">
        <v>1</v>
      </c>
      <c r="I17" s="34">
        <f t="shared" si="1"/>
        <v>2</v>
      </c>
      <c r="J17" s="82">
        <v>3</v>
      </c>
      <c r="K17" s="34">
        <f>J17*E17</f>
        <v>6</v>
      </c>
      <c r="L17" s="82"/>
      <c r="M17" s="34"/>
      <c r="N17" s="100">
        <v>3</v>
      </c>
      <c r="O17" s="34">
        <f t="shared" si="4"/>
        <v>6</v>
      </c>
      <c r="P17" s="82">
        <v>2</v>
      </c>
      <c r="Q17" s="34">
        <f t="shared" si="5"/>
        <v>4</v>
      </c>
      <c r="R17" s="82">
        <v>0</v>
      </c>
      <c r="S17" s="34">
        <f t="shared" si="6"/>
        <v>0</v>
      </c>
      <c r="T17" s="82">
        <v>3</v>
      </c>
      <c r="U17" s="34">
        <f t="shared" si="7"/>
        <v>6</v>
      </c>
      <c r="V17" s="101">
        <v>3</v>
      </c>
      <c r="W17" s="34">
        <f t="shared" si="8"/>
        <v>6</v>
      </c>
      <c r="X17" s="82">
        <v>3</v>
      </c>
      <c r="Y17" s="34">
        <f t="shared" si="9"/>
        <v>6</v>
      </c>
    </row>
    <row r="18" spans="1:25" ht="34.5" customHeight="1" thickBot="1">
      <c r="A18" s="22"/>
      <c r="B18" s="23" t="s">
        <v>22</v>
      </c>
      <c r="C18" s="24"/>
      <c r="D18" s="24"/>
      <c r="E18" s="25"/>
      <c r="F18" s="38"/>
      <c r="G18" s="34">
        <f>SUM(G9:G17)</f>
        <v>20</v>
      </c>
      <c r="H18" s="82"/>
      <c r="I18" s="34">
        <f>SUM(I9:I17)</f>
        <v>7</v>
      </c>
      <c r="J18" s="82"/>
      <c r="K18" s="34">
        <f>SUM(K9:K17)</f>
        <v>20</v>
      </c>
      <c r="L18" s="82"/>
      <c r="M18" s="34">
        <f>SUM(M9:M17)</f>
        <v>0</v>
      </c>
      <c r="N18" s="82"/>
      <c r="O18" s="34">
        <f>SUM(O9:O17)</f>
        <v>19</v>
      </c>
      <c r="P18" s="82"/>
      <c r="Q18" s="34">
        <f>SUM(Q9:Q17)</f>
        <v>18</v>
      </c>
      <c r="R18" s="82"/>
      <c r="S18" s="34">
        <f>SUM(S9:S17)</f>
        <v>14</v>
      </c>
      <c r="T18" s="82"/>
      <c r="U18" s="34">
        <f>SUM(U9:U17)</f>
        <v>17</v>
      </c>
      <c r="V18" s="36"/>
      <c r="W18" s="34">
        <f>SUM(W9:W17)</f>
        <v>20</v>
      </c>
      <c r="X18" s="82"/>
      <c r="Y18" s="34">
        <f>SUM(Y9:Y17)</f>
        <v>10</v>
      </c>
    </row>
    <row r="19" spans="1:25" s="94" customFormat="1" ht="16.5" thickBot="1">
      <c r="A19" s="215" t="s">
        <v>23</v>
      </c>
      <c r="B19" s="216"/>
      <c r="C19" s="216"/>
      <c r="D19" s="217"/>
      <c r="E19" s="90">
        <v>4.5</v>
      </c>
      <c r="F19" s="95"/>
      <c r="G19" s="92">
        <f>E19*G32</f>
        <v>81</v>
      </c>
      <c r="H19" s="93"/>
      <c r="I19" s="92">
        <f>E19*I32</f>
        <v>90</v>
      </c>
      <c r="J19" s="93"/>
      <c r="K19" s="92">
        <f>E19*K32</f>
        <v>85.5</v>
      </c>
      <c r="L19" s="93"/>
      <c r="M19" s="92">
        <v>0</v>
      </c>
      <c r="N19" s="93"/>
      <c r="O19" s="92">
        <f>E19*O32</f>
        <v>72</v>
      </c>
      <c r="P19" s="93"/>
      <c r="Q19" s="92">
        <f>E19*Q32</f>
        <v>85.5</v>
      </c>
      <c r="R19" s="93"/>
      <c r="S19" s="92">
        <f>E19*S32</f>
        <v>83.25</v>
      </c>
      <c r="T19" s="93"/>
      <c r="U19" s="92">
        <f>E19*U32</f>
        <v>87.75</v>
      </c>
      <c r="V19" s="91"/>
      <c r="W19" s="92">
        <f>E19*W32</f>
        <v>92.25</v>
      </c>
      <c r="X19" s="93"/>
      <c r="Y19" s="92">
        <f>E19*Y32</f>
        <v>90</v>
      </c>
    </row>
    <row r="20" spans="1:25" ht="48" customHeight="1" thickBot="1">
      <c r="A20" s="1" t="s">
        <v>24</v>
      </c>
      <c r="B20" s="26" t="s">
        <v>25</v>
      </c>
      <c r="C20" s="27" t="s">
        <v>26</v>
      </c>
      <c r="D20" s="148" t="s">
        <v>111</v>
      </c>
      <c r="E20" s="149">
        <v>0.5</v>
      </c>
      <c r="F20" s="150">
        <v>2</v>
      </c>
      <c r="G20" s="151">
        <f>F20*E20</f>
        <v>1</v>
      </c>
      <c r="H20" s="152">
        <v>2</v>
      </c>
      <c r="I20" s="151">
        <f>H20*E20</f>
        <v>1</v>
      </c>
      <c r="J20" s="152">
        <v>2</v>
      </c>
      <c r="K20" s="151">
        <f>E20*J20</f>
        <v>1</v>
      </c>
      <c r="L20" s="82"/>
      <c r="M20" s="151">
        <f>L20*E20</f>
        <v>0</v>
      </c>
      <c r="N20" s="153">
        <v>1</v>
      </c>
      <c r="O20" s="151">
        <f>N20*E20</f>
        <v>0.5</v>
      </c>
      <c r="P20" s="153">
        <v>0</v>
      </c>
      <c r="Q20" s="151">
        <f>P20*E20</f>
        <v>0</v>
      </c>
      <c r="R20" s="153">
        <v>1</v>
      </c>
      <c r="S20" s="151">
        <f>R20*E20</f>
        <v>0.5</v>
      </c>
      <c r="T20" s="152">
        <v>0</v>
      </c>
      <c r="U20" s="151">
        <f>E20*T20</f>
        <v>0</v>
      </c>
      <c r="V20" s="151">
        <v>1</v>
      </c>
      <c r="W20" s="151">
        <f>V20*E20</f>
        <v>0.5</v>
      </c>
      <c r="X20" s="152">
        <v>1</v>
      </c>
      <c r="Y20" s="34">
        <f>E20*X20</f>
        <v>0.5</v>
      </c>
    </row>
    <row r="21" spans="1:25" s="155" customFormat="1" ht="136.5" customHeight="1" thickBot="1">
      <c r="A21" s="200" t="s">
        <v>27</v>
      </c>
      <c r="B21" s="210" t="s">
        <v>112</v>
      </c>
      <c r="C21" s="200" t="s">
        <v>8</v>
      </c>
      <c r="D21" s="203" t="s">
        <v>113</v>
      </c>
      <c r="E21" s="204">
        <v>1</v>
      </c>
      <c r="F21" s="213">
        <v>2</v>
      </c>
      <c r="G21" s="201">
        <f t="shared" ref="G21:G31" si="10">F21*E21</f>
        <v>2</v>
      </c>
      <c r="H21" s="206">
        <v>0</v>
      </c>
      <c r="I21" s="201">
        <f t="shared" ref="I21:I31" si="11">H21*E21</f>
        <v>0</v>
      </c>
      <c r="J21" s="206">
        <v>0</v>
      </c>
      <c r="K21" s="201">
        <f t="shared" ref="K21:K31" si="12">E21*J21</f>
        <v>0</v>
      </c>
      <c r="L21" s="206">
        <v>0</v>
      </c>
      <c r="M21" s="201">
        <f t="shared" ref="M21:M31" si="13">L21*E21</f>
        <v>0</v>
      </c>
      <c r="N21" s="206">
        <v>0</v>
      </c>
      <c r="O21" s="201">
        <f t="shared" ref="O21:O31" si="14">N21*E21</f>
        <v>0</v>
      </c>
      <c r="P21" s="206">
        <v>2</v>
      </c>
      <c r="Q21" s="201">
        <f t="shared" ref="Q21:Q31" si="15">P21*E21</f>
        <v>2</v>
      </c>
      <c r="R21" s="206">
        <v>0</v>
      </c>
      <c r="S21" s="201">
        <f t="shared" ref="S21:S31" si="16">R21*E21</f>
        <v>0</v>
      </c>
      <c r="T21" s="206">
        <v>0</v>
      </c>
      <c r="U21" s="201">
        <f t="shared" ref="U21:U30" si="17">E21*T21</f>
        <v>0</v>
      </c>
      <c r="V21" s="208">
        <v>0</v>
      </c>
      <c r="W21" s="201">
        <f t="shared" ref="W21:W31" si="18">V21*E21</f>
        <v>0</v>
      </c>
      <c r="X21" s="206">
        <v>0</v>
      </c>
      <c r="Y21" s="201">
        <f t="shared" ref="Y21:Y31" si="19">E21*X21</f>
        <v>0</v>
      </c>
    </row>
    <row r="22" spans="1:25" ht="331.5" thickBot="1">
      <c r="A22" s="1" t="s">
        <v>28</v>
      </c>
      <c r="B22" s="210" t="s">
        <v>29</v>
      </c>
      <c r="C22" s="200" t="s">
        <v>8</v>
      </c>
      <c r="D22" s="211" t="s">
        <v>114</v>
      </c>
      <c r="E22" s="204">
        <v>1.5</v>
      </c>
      <c r="F22" s="80">
        <v>5</v>
      </c>
      <c r="G22" s="201">
        <f t="shared" si="10"/>
        <v>7.5</v>
      </c>
      <c r="H22" s="82">
        <v>5</v>
      </c>
      <c r="I22" s="201">
        <f t="shared" si="11"/>
        <v>7.5</v>
      </c>
      <c r="J22" s="82">
        <v>5</v>
      </c>
      <c r="K22" s="201">
        <f t="shared" si="12"/>
        <v>7.5</v>
      </c>
      <c r="L22" s="82"/>
      <c r="M22" s="201">
        <f t="shared" si="13"/>
        <v>0</v>
      </c>
      <c r="N22" s="82">
        <v>5</v>
      </c>
      <c r="O22" s="201">
        <f t="shared" si="14"/>
        <v>7.5</v>
      </c>
      <c r="P22" s="82">
        <v>5</v>
      </c>
      <c r="Q22" s="201">
        <f t="shared" si="15"/>
        <v>7.5</v>
      </c>
      <c r="R22" s="82">
        <v>5</v>
      </c>
      <c r="S22" s="201">
        <f t="shared" si="16"/>
        <v>7.5</v>
      </c>
      <c r="T22" s="82">
        <v>5</v>
      </c>
      <c r="U22" s="201">
        <f t="shared" si="17"/>
        <v>7.5</v>
      </c>
      <c r="V22" s="36">
        <v>5</v>
      </c>
      <c r="W22" s="201">
        <f t="shared" si="18"/>
        <v>7.5</v>
      </c>
      <c r="X22" s="82">
        <v>5</v>
      </c>
      <c r="Y22" s="201">
        <f t="shared" si="19"/>
        <v>7.5</v>
      </c>
    </row>
    <row r="23" spans="1:25" ht="36.75" customHeight="1" thickBot="1">
      <c r="A23" s="1" t="s">
        <v>30</v>
      </c>
      <c r="B23" s="203" t="s">
        <v>31</v>
      </c>
      <c r="C23" s="212"/>
      <c r="D23" s="203" t="s">
        <v>115</v>
      </c>
      <c r="E23" s="204">
        <v>0.5</v>
      </c>
      <c r="F23" s="80">
        <v>3</v>
      </c>
      <c r="G23" s="201">
        <f t="shared" si="10"/>
        <v>1.5</v>
      </c>
      <c r="H23" s="82">
        <v>1</v>
      </c>
      <c r="I23" s="201">
        <f t="shared" si="11"/>
        <v>0.5</v>
      </c>
      <c r="J23" s="82">
        <v>3</v>
      </c>
      <c r="K23" s="201">
        <f t="shared" si="12"/>
        <v>1.5</v>
      </c>
      <c r="L23" s="82"/>
      <c r="M23" s="201">
        <f t="shared" si="13"/>
        <v>0</v>
      </c>
      <c r="N23" s="82">
        <v>3</v>
      </c>
      <c r="O23" s="201">
        <f t="shared" si="14"/>
        <v>1.5</v>
      </c>
      <c r="P23" s="82">
        <v>3</v>
      </c>
      <c r="Q23" s="201">
        <f t="shared" si="15"/>
        <v>1.5</v>
      </c>
      <c r="R23" s="82">
        <v>1</v>
      </c>
      <c r="S23" s="201">
        <f t="shared" si="16"/>
        <v>0.5</v>
      </c>
      <c r="T23" s="82">
        <v>1</v>
      </c>
      <c r="U23" s="201">
        <f t="shared" si="17"/>
        <v>0.5</v>
      </c>
      <c r="V23" s="36">
        <v>3</v>
      </c>
      <c r="W23" s="201">
        <f t="shared" si="18"/>
        <v>1.5</v>
      </c>
      <c r="X23" s="82">
        <v>3</v>
      </c>
      <c r="Y23" s="201">
        <f t="shared" si="19"/>
        <v>1.5</v>
      </c>
    </row>
    <row r="24" spans="1:25" ht="139.5" customHeight="1" thickBot="1">
      <c r="A24" s="1" t="s">
        <v>32</v>
      </c>
      <c r="B24" s="211" t="s">
        <v>116</v>
      </c>
      <c r="C24" s="200" t="s">
        <v>8</v>
      </c>
      <c r="D24" s="211" t="s">
        <v>117</v>
      </c>
      <c r="E24" s="204">
        <v>0.5</v>
      </c>
      <c r="F24" s="80">
        <v>3</v>
      </c>
      <c r="G24" s="201">
        <f t="shared" si="10"/>
        <v>1.5</v>
      </c>
      <c r="H24" s="82">
        <v>3</v>
      </c>
      <c r="I24" s="201">
        <f t="shared" si="11"/>
        <v>1.5</v>
      </c>
      <c r="J24" s="82">
        <v>3</v>
      </c>
      <c r="K24" s="201">
        <f t="shared" si="12"/>
        <v>1.5</v>
      </c>
      <c r="L24" s="82"/>
      <c r="M24" s="201">
        <f t="shared" si="13"/>
        <v>0</v>
      </c>
      <c r="N24" s="82">
        <v>3</v>
      </c>
      <c r="O24" s="201">
        <f t="shared" si="14"/>
        <v>1.5</v>
      </c>
      <c r="P24" s="82">
        <v>3</v>
      </c>
      <c r="Q24" s="201">
        <f t="shared" si="15"/>
        <v>1.5</v>
      </c>
      <c r="R24" s="82">
        <v>3</v>
      </c>
      <c r="S24" s="201">
        <f t="shared" si="16"/>
        <v>1.5</v>
      </c>
      <c r="T24" s="82">
        <v>3</v>
      </c>
      <c r="U24" s="201">
        <f t="shared" si="17"/>
        <v>1.5</v>
      </c>
      <c r="V24" s="36">
        <v>3</v>
      </c>
      <c r="W24" s="201">
        <f t="shared" si="18"/>
        <v>1.5</v>
      </c>
      <c r="X24" s="82">
        <v>3</v>
      </c>
      <c r="Y24" s="201">
        <f t="shared" si="19"/>
        <v>1.5</v>
      </c>
    </row>
    <row r="25" spans="1:25" ht="67.5" customHeight="1" thickBot="1">
      <c r="A25" s="1" t="s">
        <v>33</v>
      </c>
      <c r="B25" s="203" t="s">
        <v>34</v>
      </c>
      <c r="C25" s="200" t="s">
        <v>14</v>
      </c>
      <c r="D25" s="203" t="s">
        <v>118</v>
      </c>
      <c r="E25" s="204">
        <v>1.5</v>
      </c>
      <c r="F25" s="80">
        <v>0</v>
      </c>
      <c r="G25" s="201">
        <f>F25*E25</f>
        <v>0</v>
      </c>
      <c r="H25" s="82">
        <v>0</v>
      </c>
      <c r="I25" s="201">
        <f t="shared" si="11"/>
        <v>0</v>
      </c>
      <c r="J25" s="82">
        <v>0</v>
      </c>
      <c r="K25" s="201">
        <f t="shared" si="12"/>
        <v>0</v>
      </c>
      <c r="L25" s="82"/>
      <c r="M25" s="201">
        <f t="shared" si="13"/>
        <v>0</v>
      </c>
      <c r="N25" s="82">
        <v>0</v>
      </c>
      <c r="O25" s="201">
        <f t="shared" si="14"/>
        <v>0</v>
      </c>
      <c r="P25" s="82">
        <v>0</v>
      </c>
      <c r="Q25" s="201">
        <f t="shared" si="15"/>
        <v>0</v>
      </c>
      <c r="R25" s="82">
        <v>1</v>
      </c>
      <c r="S25" s="201">
        <f t="shared" si="16"/>
        <v>1.5</v>
      </c>
      <c r="T25" s="82">
        <v>3</v>
      </c>
      <c r="U25" s="201">
        <f t="shared" si="17"/>
        <v>4.5</v>
      </c>
      <c r="V25" s="36">
        <v>0</v>
      </c>
      <c r="W25" s="201">
        <f t="shared" si="18"/>
        <v>0</v>
      </c>
      <c r="X25" s="82">
        <v>2</v>
      </c>
      <c r="Y25" s="201">
        <f t="shared" si="19"/>
        <v>3</v>
      </c>
    </row>
    <row r="26" spans="1:25" ht="67.5" customHeight="1" thickBot="1">
      <c r="A26" s="1" t="s">
        <v>35</v>
      </c>
      <c r="B26" s="20" t="s">
        <v>119</v>
      </c>
      <c r="C26" s="1" t="s">
        <v>14</v>
      </c>
      <c r="D26" s="20" t="s">
        <v>120</v>
      </c>
      <c r="E26" s="17">
        <v>1.5</v>
      </c>
      <c r="F26" s="80">
        <v>0</v>
      </c>
      <c r="G26" s="34">
        <f t="shared" si="10"/>
        <v>0</v>
      </c>
      <c r="H26" s="82">
        <v>3</v>
      </c>
      <c r="I26" s="34">
        <f t="shared" si="11"/>
        <v>4.5</v>
      </c>
      <c r="J26" s="82">
        <v>3</v>
      </c>
      <c r="K26" s="34">
        <f t="shared" si="12"/>
        <v>4.5</v>
      </c>
      <c r="L26" s="82"/>
      <c r="M26" s="34">
        <f t="shared" si="13"/>
        <v>0</v>
      </c>
      <c r="N26" s="82">
        <v>0</v>
      </c>
      <c r="O26" s="34">
        <f t="shared" si="14"/>
        <v>0</v>
      </c>
      <c r="P26" s="82">
        <v>1</v>
      </c>
      <c r="Q26" s="34">
        <f t="shared" si="15"/>
        <v>1.5</v>
      </c>
      <c r="R26" s="82">
        <v>1</v>
      </c>
      <c r="S26" s="34">
        <f t="shared" si="16"/>
        <v>1.5</v>
      </c>
      <c r="T26" s="82">
        <v>0</v>
      </c>
      <c r="U26" s="34">
        <f t="shared" si="17"/>
        <v>0</v>
      </c>
      <c r="V26" s="36">
        <v>3</v>
      </c>
      <c r="W26" s="34">
        <f t="shared" si="18"/>
        <v>4.5</v>
      </c>
      <c r="X26" s="82">
        <v>1</v>
      </c>
      <c r="Y26" s="34">
        <f t="shared" si="19"/>
        <v>1.5</v>
      </c>
    </row>
    <row r="27" spans="1:25" ht="105.75" customHeight="1" thickBot="1">
      <c r="A27" s="1" t="s">
        <v>36</v>
      </c>
      <c r="B27" s="16" t="s">
        <v>37</v>
      </c>
      <c r="C27" s="1" t="s">
        <v>14</v>
      </c>
      <c r="D27" s="20" t="s">
        <v>121</v>
      </c>
      <c r="E27" s="17">
        <v>0.5</v>
      </c>
      <c r="F27" s="80">
        <v>3</v>
      </c>
      <c r="G27" s="34">
        <f t="shared" si="10"/>
        <v>1.5</v>
      </c>
      <c r="H27" s="82">
        <v>2</v>
      </c>
      <c r="I27" s="34">
        <f t="shared" si="11"/>
        <v>1</v>
      </c>
      <c r="J27" s="82">
        <v>2</v>
      </c>
      <c r="K27" s="34">
        <f t="shared" si="12"/>
        <v>1</v>
      </c>
      <c r="L27" s="82"/>
      <c r="M27" s="34">
        <f t="shared" si="13"/>
        <v>0</v>
      </c>
      <c r="N27" s="82">
        <v>2</v>
      </c>
      <c r="O27" s="34">
        <f t="shared" si="14"/>
        <v>1</v>
      </c>
      <c r="P27" s="82">
        <v>2</v>
      </c>
      <c r="Q27" s="34">
        <f t="shared" si="15"/>
        <v>1</v>
      </c>
      <c r="R27" s="82">
        <v>3</v>
      </c>
      <c r="S27" s="34">
        <f t="shared" si="16"/>
        <v>1.5</v>
      </c>
      <c r="T27" s="82">
        <v>3</v>
      </c>
      <c r="U27" s="34">
        <f t="shared" si="17"/>
        <v>1.5</v>
      </c>
      <c r="V27" s="36">
        <v>3</v>
      </c>
      <c r="W27" s="34">
        <f t="shared" si="18"/>
        <v>1.5</v>
      </c>
      <c r="X27" s="82">
        <v>3</v>
      </c>
      <c r="Y27" s="34">
        <f t="shared" si="19"/>
        <v>1.5</v>
      </c>
    </row>
    <row r="28" spans="1:25" ht="158.25" customHeight="1" thickBot="1">
      <c r="A28" s="1" t="s">
        <v>38</v>
      </c>
      <c r="B28" s="26" t="s">
        <v>39</v>
      </c>
      <c r="C28" s="27" t="s">
        <v>40</v>
      </c>
      <c r="D28" s="20" t="s">
        <v>122</v>
      </c>
      <c r="E28" s="17">
        <v>0.5</v>
      </c>
      <c r="F28" s="80">
        <v>3</v>
      </c>
      <c r="G28" s="34">
        <f t="shared" si="10"/>
        <v>1.5</v>
      </c>
      <c r="H28" s="82">
        <v>3</v>
      </c>
      <c r="I28" s="34">
        <f t="shared" si="11"/>
        <v>1.5</v>
      </c>
      <c r="J28" s="82">
        <v>1</v>
      </c>
      <c r="K28" s="34">
        <f t="shared" si="12"/>
        <v>0.5</v>
      </c>
      <c r="L28" s="82"/>
      <c r="M28" s="34">
        <v>1</v>
      </c>
      <c r="N28" s="82">
        <v>3</v>
      </c>
      <c r="O28" s="34">
        <f t="shared" si="14"/>
        <v>1.5</v>
      </c>
      <c r="P28" s="82">
        <v>3</v>
      </c>
      <c r="Q28" s="34">
        <f>P28*E28</f>
        <v>1.5</v>
      </c>
      <c r="R28" s="82">
        <v>3</v>
      </c>
      <c r="S28" s="34">
        <f t="shared" si="16"/>
        <v>1.5</v>
      </c>
      <c r="T28" s="82">
        <v>3</v>
      </c>
      <c r="U28" s="34">
        <f t="shared" si="17"/>
        <v>1.5</v>
      </c>
      <c r="V28" s="36">
        <v>2</v>
      </c>
      <c r="W28" s="34">
        <f t="shared" si="18"/>
        <v>1</v>
      </c>
      <c r="X28" s="82">
        <v>3</v>
      </c>
      <c r="Y28" s="34">
        <f t="shared" si="19"/>
        <v>1.5</v>
      </c>
    </row>
    <row r="29" spans="1:25" ht="65.25" customHeight="1" thickBot="1">
      <c r="A29" s="1" t="s">
        <v>41</v>
      </c>
      <c r="B29" s="210" t="s">
        <v>42</v>
      </c>
      <c r="C29" s="200" t="s">
        <v>14</v>
      </c>
      <c r="D29" s="210" t="s">
        <v>123</v>
      </c>
      <c r="E29" s="204">
        <v>0.5</v>
      </c>
      <c r="F29" s="80">
        <v>2</v>
      </c>
      <c r="G29" s="201">
        <f t="shared" si="10"/>
        <v>1</v>
      </c>
      <c r="H29" s="82">
        <v>2</v>
      </c>
      <c r="I29" s="201">
        <f t="shared" si="11"/>
        <v>1</v>
      </c>
      <c r="J29" s="82">
        <v>2</v>
      </c>
      <c r="K29" s="201">
        <f t="shared" si="12"/>
        <v>1</v>
      </c>
      <c r="L29" s="82"/>
      <c r="M29" s="201">
        <f t="shared" si="13"/>
        <v>0</v>
      </c>
      <c r="N29" s="82">
        <v>2</v>
      </c>
      <c r="O29" s="201">
        <f t="shared" si="14"/>
        <v>1</v>
      </c>
      <c r="P29" s="82">
        <v>2</v>
      </c>
      <c r="Q29" s="201">
        <f t="shared" si="15"/>
        <v>1</v>
      </c>
      <c r="R29" s="82">
        <v>2</v>
      </c>
      <c r="S29" s="201">
        <f>R29*E29</f>
        <v>1</v>
      </c>
      <c r="T29" s="82">
        <v>2</v>
      </c>
      <c r="U29" s="201">
        <f t="shared" si="17"/>
        <v>1</v>
      </c>
      <c r="V29" s="36">
        <v>2</v>
      </c>
      <c r="W29" s="201">
        <f t="shared" si="18"/>
        <v>1</v>
      </c>
      <c r="X29" s="82">
        <v>2</v>
      </c>
      <c r="Y29" s="201">
        <f t="shared" si="19"/>
        <v>1</v>
      </c>
    </row>
    <row r="30" spans="1:25" ht="66.75" customHeight="1" thickBot="1">
      <c r="A30" s="1" t="s">
        <v>43</v>
      </c>
      <c r="B30" s="210" t="s">
        <v>44</v>
      </c>
      <c r="C30" s="200" t="s">
        <v>45</v>
      </c>
      <c r="D30" s="203" t="s">
        <v>124</v>
      </c>
      <c r="E30" s="204">
        <v>0.5</v>
      </c>
      <c r="F30" s="80">
        <v>1</v>
      </c>
      <c r="G30" s="201">
        <f t="shared" si="10"/>
        <v>0.5</v>
      </c>
      <c r="H30" s="82">
        <v>1</v>
      </c>
      <c r="I30" s="201">
        <f t="shared" si="11"/>
        <v>0.5</v>
      </c>
      <c r="J30" s="82">
        <v>1</v>
      </c>
      <c r="K30" s="201">
        <f t="shared" si="12"/>
        <v>0.5</v>
      </c>
      <c r="L30" s="82"/>
      <c r="M30" s="201">
        <f t="shared" si="13"/>
        <v>0</v>
      </c>
      <c r="N30" s="82">
        <v>1</v>
      </c>
      <c r="O30" s="201">
        <f t="shared" si="14"/>
        <v>0.5</v>
      </c>
      <c r="P30" s="82">
        <v>1</v>
      </c>
      <c r="Q30" s="201">
        <f t="shared" si="15"/>
        <v>0.5</v>
      </c>
      <c r="R30" s="82">
        <v>1</v>
      </c>
      <c r="S30" s="201">
        <f t="shared" si="16"/>
        <v>0.5</v>
      </c>
      <c r="T30" s="82">
        <v>1</v>
      </c>
      <c r="U30" s="201">
        <f t="shared" si="17"/>
        <v>0.5</v>
      </c>
      <c r="V30" s="36">
        <v>1</v>
      </c>
      <c r="W30" s="201">
        <f t="shared" si="18"/>
        <v>0.5</v>
      </c>
      <c r="X30" s="82">
        <v>1</v>
      </c>
      <c r="Y30" s="201">
        <f t="shared" si="19"/>
        <v>0.5</v>
      </c>
    </row>
    <row r="31" spans="1:25" ht="176.25" customHeight="1" thickBot="1">
      <c r="A31" s="29" t="s">
        <v>126</v>
      </c>
      <c r="B31" s="28" t="s">
        <v>46</v>
      </c>
      <c r="C31" s="27" t="s">
        <v>47</v>
      </c>
      <c r="D31" s="7" t="s">
        <v>125</v>
      </c>
      <c r="E31" s="17">
        <v>1</v>
      </c>
      <c r="F31" s="102">
        <v>0</v>
      </c>
      <c r="G31" s="34">
        <f t="shared" si="10"/>
        <v>0</v>
      </c>
      <c r="H31" s="100">
        <v>1</v>
      </c>
      <c r="I31" s="34">
        <f t="shared" si="11"/>
        <v>1</v>
      </c>
      <c r="J31" s="82">
        <v>0</v>
      </c>
      <c r="K31" s="34">
        <f t="shared" si="12"/>
        <v>0</v>
      </c>
      <c r="L31" s="82"/>
      <c r="M31" s="34">
        <f t="shared" si="13"/>
        <v>0</v>
      </c>
      <c r="N31" s="100">
        <v>1</v>
      </c>
      <c r="O31" s="34">
        <f t="shared" si="14"/>
        <v>1</v>
      </c>
      <c r="P31" s="100">
        <v>1</v>
      </c>
      <c r="Q31" s="34">
        <f t="shared" si="15"/>
        <v>1</v>
      </c>
      <c r="R31" s="82">
        <v>1</v>
      </c>
      <c r="S31" s="34">
        <f t="shared" si="16"/>
        <v>1</v>
      </c>
      <c r="T31" s="82">
        <v>1</v>
      </c>
      <c r="U31" s="34">
        <f>E31*T31</f>
        <v>1</v>
      </c>
      <c r="V31" s="36">
        <v>1</v>
      </c>
      <c r="W31" s="34">
        <f t="shared" si="18"/>
        <v>1</v>
      </c>
      <c r="X31" s="100">
        <v>0</v>
      </c>
      <c r="Y31" s="34">
        <f t="shared" si="19"/>
        <v>0</v>
      </c>
    </row>
    <row r="32" spans="1:25" s="94" customFormat="1" ht="27" customHeight="1" thickBot="1">
      <c r="A32" s="103"/>
      <c r="B32" s="104" t="s">
        <v>48</v>
      </c>
      <c r="C32" s="105"/>
      <c r="D32" s="105"/>
      <c r="E32" s="106"/>
      <c r="F32" s="98"/>
      <c r="G32" s="92">
        <f>SUM(G20:G31)</f>
        <v>18</v>
      </c>
      <c r="H32" s="93"/>
      <c r="I32" s="92">
        <f>SUM(I20:I31)</f>
        <v>20</v>
      </c>
      <c r="J32" s="93"/>
      <c r="K32" s="92">
        <f>SUM(K20:K31)</f>
        <v>19</v>
      </c>
      <c r="L32" s="93"/>
      <c r="M32" s="92">
        <f>SUM(M20:M31)</f>
        <v>1</v>
      </c>
      <c r="N32" s="93"/>
      <c r="O32" s="92">
        <f>SUM(O20:O31)</f>
        <v>16</v>
      </c>
      <c r="P32" s="93"/>
      <c r="Q32" s="92">
        <f>SUM(Q20:Q31)</f>
        <v>19</v>
      </c>
      <c r="R32" s="93"/>
      <c r="S32" s="92">
        <f>SUM(S20:S31)</f>
        <v>18.5</v>
      </c>
      <c r="T32" s="93"/>
      <c r="U32" s="92">
        <f>SUM(U20:U31)</f>
        <v>19.5</v>
      </c>
      <c r="V32" s="91"/>
      <c r="W32" s="92">
        <f>SUM(W20:W31)</f>
        <v>20.5</v>
      </c>
      <c r="X32" s="93"/>
      <c r="Y32" s="92">
        <f>SUM(Y20:Y31)</f>
        <v>20</v>
      </c>
    </row>
    <row r="33" spans="1:25" s="94" customFormat="1" ht="16.5" thickBot="1">
      <c r="A33" s="215" t="s">
        <v>49</v>
      </c>
      <c r="B33" s="216"/>
      <c r="C33" s="216"/>
      <c r="D33" s="217"/>
      <c r="E33" s="90">
        <v>2.5</v>
      </c>
      <c r="F33" s="98"/>
      <c r="G33" s="92">
        <f>E33*G44</f>
        <v>30</v>
      </c>
      <c r="H33" s="93"/>
      <c r="I33" s="92">
        <f>E33*I44</f>
        <v>20</v>
      </c>
      <c r="J33" s="93"/>
      <c r="K33" s="92">
        <f>E33*K44</f>
        <v>30</v>
      </c>
      <c r="L33" s="93"/>
      <c r="M33" s="92">
        <f>E33*M44</f>
        <v>0</v>
      </c>
      <c r="N33" s="93"/>
      <c r="O33" s="92">
        <f>E33*O44</f>
        <v>18.75</v>
      </c>
      <c r="P33" s="93"/>
      <c r="Q33" s="92">
        <f>E33*Q44</f>
        <v>30</v>
      </c>
      <c r="R33" s="93"/>
      <c r="S33" s="92">
        <f>E33*S44</f>
        <v>25</v>
      </c>
      <c r="T33" s="93"/>
      <c r="U33" s="92">
        <f>E33*U44</f>
        <v>18.75</v>
      </c>
      <c r="V33" s="91"/>
      <c r="W33" s="92">
        <f>E33*W44</f>
        <v>25</v>
      </c>
      <c r="X33" s="93"/>
      <c r="Y33" s="92">
        <f>E33*Y44</f>
        <v>20</v>
      </c>
    </row>
    <row r="34" spans="1:25" ht="48" customHeight="1" thickBot="1">
      <c r="A34" s="1" t="s">
        <v>50</v>
      </c>
      <c r="B34" s="16" t="s">
        <v>51</v>
      </c>
      <c r="C34" s="9" t="s">
        <v>127</v>
      </c>
      <c r="D34" s="7" t="s">
        <v>128</v>
      </c>
      <c r="E34" s="17">
        <v>1</v>
      </c>
      <c r="F34" s="80">
        <v>1</v>
      </c>
      <c r="G34" s="34">
        <f>F34*E34</f>
        <v>1</v>
      </c>
      <c r="H34" s="82">
        <v>1</v>
      </c>
      <c r="I34" s="34">
        <f>H34*E34</f>
        <v>1</v>
      </c>
      <c r="J34" s="82">
        <v>1</v>
      </c>
      <c r="K34" s="34">
        <f>J34*E34</f>
        <v>1</v>
      </c>
      <c r="L34" s="82"/>
      <c r="M34" s="34">
        <f>L34*E34</f>
        <v>0</v>
      </c>
      <c r="N34" s="82">
        <v>1</v>
      </c>
      <c r="O34" s="34">
        <f>N34*E34</f>
        <v>1</v>
      </c>
      <c r="P34" s="82">
        <v>1</v>
      </c>
      <c r="Q34" s="34">
        <f>P34*E34</f>
        <v>1</v>
      </c>
      <c r="R34" s="82">
        <v>1</v>
      </c>
      <c r="S34" s="34">
        <f>R34*E34</f>
        <v>1</v>
      </c>
      <c r="T34" s="82">
        <v>0</v>
      </c>
      <c r="U34" s="34">
        <f>T34*E34</f>
        <v>0</v>
      </c>
      <c r="V34" s="36">
        <v>1</v>
      </c>
      <c r="W34" s="34">
        <f>V34*E34</f>
        <v>1</v>
      </c>
      <c r="X34" s="82">
        <v>1</v>
      </c>
      <c r="Y34" s="34">
        <f>X34*E34</f>
        <v>1</v>
      </c>
    </row>
    <row r="35" spans="1:25" ht="36.75" customHeight="1" thickBot="1">
      <c r="A35" s="1" t="s">
        <v>52</v>
      </c>
      <c r="B35" s="16" t="s">
        <v>53</v>
      </c>
      <c r="C35" s="30" t="s">
        <v>127</v>
      </c>
      <c r="D35" s="16" t="s">
        <v>130</v>
      </c>
      <c r="E35" s="17">
        <v>1</v>
      </c>
      <c r="F35" s="102">
        <v>1</v>
      </c>
      <c r="G35" s="34">
        <f t="shared" ref="G35:G43" si="20">F35*E35</f>
        <v>1</v>
      </c>
      <c r="H35" s="206">
        <v>1</v>
      </c>
      <c r="I35" s="34">
        <f t="shared" ref="I35:I43" si="21">H35*E35</f>
        <v>1</v>
      </c>
      <c r="J35" s="82">
        <v>1</v>
      </c>
      <c r="K35" s="34">
        <f t="shared" ref="K35:K43" si="22">J35*E35</f>
        <v>1</v>
      </c>
      <c r="L35" s="209"/>
      <c r="M35" s="34">
        <f t="shared" ref="M35:M43" si="23">L35*E35</f>
        <v>0</v>
      </c>
      <c r="N35" s="82">
        <v>0</v>
      </c>
      <c r="O35" s="34">
        <f t="shared" ref="O35:O43" si="24">N35*E35</f>
        <v>0</v>
      </c>
      <c r="P35" s="82">
        <v>1</v>
      </c>
      <c r="Q35" s="34">
        <f t="shared" ref="Q35:Q43" si="25">P35*E35</f>
        <v>1</v>
      </c>
      <c r="R35" s="82">
        <v>1</v>
      </c>
      <c r="S35" s="34">
        <f t="shared" ref="S35:S43" si="26">R35*E35</f>
        <v>1</v>
      </c>
      <c r="T35" s="82">
        <v>1</v>
      </c>
      <c r="U35" s="34">
        <f t="shared" ref="U35:U43" si="27">T35*E35</f>
        <v>1</v>
      </c>
      <c r="V35" s="208">
        <v>1</v>
      </c>
      <c r="W35" s="34">
        <f t="shared" ref="W35:W43" si="28">V35*E35</f>
        <v>1</v>
      </c>
      <c r="X35" s="82">
        <v>1</v>
      </c>
      <c r="Y35" s="34">
        <f t="shared" ref="Y35:Y43" si="29">X35*E35</f>
        <v>1</v>
      </c>
    </row>
    <row r="36" spans="1:25" ht="54.75" customHeight="1" thickBot="1">
      <c r="A36" s="1" t="s">
        <v>54</v>
      </c>
      <c r="B36" s="112" t="s">
        <v>55</v>
      </c>
      <c r="C36" s="30" t="s">
        <v>127</v>
      </c>
      <c r="D36" s="20" t="s">
        <v>129</v>
      </c>
      <c r="E36" s="17">
        <v>1.5</v>
      </c>
      <c r="F36" s="102">
        <v>1</v>
      </c>
      <c r="G36" s="34">
        <f t="shared" si="20"/>
        <v>1.5</v>
      </c>
      <c r="H36" s="205">
        <v>0</v>
      </c>
      <c r="I36" s="34">
        <f t="shared" si="21"/>
        <v>0</v>
      </c>
      <c r="J36" s="82">
        <v>1</v>
      </c>
      <c r="K36" s="34">
        <f t="shared" si="22"/>
        <v>1.5</v>
      </c>
      <c r="L36" s="209"/>
      <c r="M36" s="34">
        <f t="shared" si="23"/>
        <v>0</v>
      </c>
      <c r="N36" s="207">
        <v>0</v>
      </c>
      <c r="O36" s="34">
        <f t="shared" si="24"/>
        <v>0</v>
      </c>
      <c r="P36" s="82">
        <v>1</v>
      </c>
      <c r="Q36" s="34">
        <f t="shared" si="25"/>
        <v>1.5</v>
      </c>
      <c r="R36" s="100">
        <v>1</v>
      </c>
      <c r="S36" s="34">
        <f t="shared" si="26"/>
        <v>1.5</v>
      </c>
      <c r="T36" s="100">
        <v>0</v>
      </c>
      <c r="U36" s="34">
        <f t="shared" si="27"/>
        <v>0</v>
      </c>
      <c r="V36" s="208">
        <v>1</v>
      </c>
      <c r="W36" s="34">
        <f t="shared" si="28"/>
        <v>1.5</v>
      </c>
      <c r="X36" s="100">
        <v>0</v>
      </c>
      <c r="Y36" s="34">
        <f t="shared" si="29"/>
        <v>0</v>
      </c>
    </row>
    <row r="37" spans="1:25" ht="76.5" customHeight="1" thickBot="1">
      <c r="A37" s="226" t="s">
        <v>56</v>
      </c>
      <c r="B37" s="20" t="s">
        <v>174</v>
      </c>
      <c r="C37" s="9" t="s">
        <v>132</v>
      </c>
      <c r="D37" s="7" t="s">
        <v>133</v>
      </c>
      <c r="E37" s="230">
        <v>0.5</v>
      </c>
      <c r="F37" s="80">
        <v>1</v>
      </c>
      <c r="G37" s="34">
        <f t="shared" si="20"/>
        <v>0.5</v>
      </c>
      <c r="H37" s="82">
        <v>1</v>
      </c>
      <c r="I37" s="34">
        <f t="shared" si="21"/>
        <v>0.5</v>
      </c>
      <c r="J37" s="202">
        <v>1</v>
      </c>
      <c r="K37" s="34">
        <f t="shared" si="22"/>
        <v>0.5</v>
      </c>
      <c r="L37" s="82"/>
      <c r="M37" s="34">
        <f t="shared" si="23"/>
        <v>0</v>
      </c>
      <c r="N37" s="82">
        <v>1</v>
      </c>
      <c r="O37" s="34">
        <f t="shared" si="24"/>
        <v>0.5</v>
      </c>
      <c r="P37" s="82">
        <v>1</v>
      </c>
      <c r="Q37" s="34">
        <f t="shared" si="25"/>
        <v>0.5</v>
      </c>
      <c r="R37" s="82">
        <v>1</v>
      </c>
      <c r="S37" s="34">
        <f t="shared" si="26"/>
        <v>0.5</v>
      </c>
      <c r="T37" s="82">
        <v>1</v>
      </c>
      <c r="U37" s="34">
        <f t="shared" si="27"/>
        <v>0.5</v>
      </c>
      <c r="V37" s="36">
        <v>1</v>
      </c>
      <c r="W37" s="34">
        <f t="shared" si="28"/>
        <v>0.5</v>
      </c>
      <c r="X37" s="82">
        <v>1</v>
      </c>
      <c r="Y37" s="34">
        <f t="shared" si="29"/>
        <v>0.5</v>
      </c>
    </row>
    <row r="38" spans="1:25" ht="35.25" customHeight="1" thickBot="1">
      <c r="A38" s="227"/>
      <c r="B38" s="8" t="s">
        <v>57</v>
      </c>
      <c r="C38" s="3" t="s">
        <v>59</v>
      </c>
      <c r="D38" s="8" t="s">
        <v>61</v>
      </c>
      <c r="E38" s="231"/>
      <c r="F38" s="80"/>
      <c r="G38" s="34">
        <f t="shared" si="20"/>
        <v>0</v>
      </c>
      <c r="H38" s="82"/>
      <c r="I38" s="34">
        <f t="shared" si="21"/>
        <v>0</v>
      </c>
      <c r="J38" s="82"/>
      <c r="K38" s="34">
        <f t="shared" si="22"/>
        <v>0</v>
      </c>
      <c r="L38" s="82"/>
      <c r="M38" s="34">
        <f t="shared" si="23"/>
        <v>0</v>
      </c>
      <c r="N38" s="82"/>
      <c r="O38" s="34">
        <f t="shared" si="24"/>
        <v>0</v>
      </c>
      <c r="P38" s="82"/>
      <c r="Q38" s="34">
        <f t="shared" si="25"/>
        <v>0</v>
      </c>
      <c r="R38" s="82"/>
      <c r="S38" s="34">
        <f t="shared" si="26"/>
        <v>0</v>
      </c>
      <c r="T38" s="82"/>
      <c r="U38" s="34">
        <f t="shared" si="27"/>
        <v>0</v>
      </c>
      <c r="V38" s="36"/>
      <c r="W38" s="34">
        <f t="shared" si="28"/>
        <v>0</v>
      </c>
      <c r="X38" s="82"/>
      <c r="Y38" s="34">
        <f t="shared" si="29"/>
        <v>0</v>
      </c>
    </row>
    <row r="39" spans="1:25" ht="409.5" hidden="1" customHeight="1">
      <c r="A39" s="226" t="s">
        <v>62</v>
      </c>
      <c r="B39" s="228" t="s">
        <v>63</v>
      </c>
      <c r="C39" s="9" t="s">
        <v>58</v>
      </c>
      <c r="D39" s="7" t="s">
        <v>60</v>
      </c>
      <c r="E39" s="230">
        <v>0.5</v>
      </c>
      <c r="F39" s="80"/>
      <c r="G39" s="34">
        <f t="shared" si="20"/>
        <v>0</v>
      </c>
      <c r="H39" s="82"/>
      <c r="I39" s="34">
        <f t="shared" si="21"/>
        <v>0</v>
      </c>
      <c r="J39" s="82"/>
      <c r="K39" s="34">
        <f t="shared" si="22"/>
        <v>0</v>
      </c>
      <c r="L39" s="82"/>
      <c r="M39" s="34">
        <f t="shared" si="23"/>
        <v>0</v>
      </c>
      <c r="N39" s="82"/>
      <c r="O39" s="34">
        <f t="shared" si="24"/>
        <v>0</v>
      </c>
      <c r="P39" s="82"/>
      <c r="Q39" s="34">
        <f t="shared" si="25"/>
        <v>0</v>
      </c>
      <c r="R39" s="82"/>
      <c r="S39" s="34">
        <f t="shared" si="26"/>
        <v>0</v>
      </c>
      <c r="T39" s="82"/>
      <c r="U39" s="34">
        <f t="shared" si="27"/>
        <v>0</v>
      </c>
      <c r="V39" s="36"/>
      <c r="W39" s="34">
        <f t="shared" si="28"/>
        <v>0</v>
      </c>
      <c r="X39" s="82"/>
      <c r="Y39" s="34">
        <f t="shared" si="29"/>
        <v>0</v>
      </c>
    </row>
    <row r="40" spans="1:25" ht="79.5" customHeight="1" thickBot="1">
      <c r="A40" s="227"/>
      <c r="B40" s="229"/>
      <c r="C40" s="9" t="s">
        <v>132</v>
      </c>
      <c r="D40" s="7" t="s">
        <v>133</v>
      </c>
      <c r="E40" s="231"/>
      <c r="F40" s="80">
        <v>1</v>
      </c>
      <c r="G40" s="34">
        <f>F40*E39</f>
        <v>0.5</v>
      </c>
      <c r="H40" s="100">
        <v>1</v>
      </c>
      <c r="I40" s="34">
        <f t="shared" si="21"/>
        <v>0</v>
      </c>
      <c r="J40" s="82">
        <v>1</v>
      </c>
      <c r="K40" s="34">
        <f>J40*E39</f>
        <v>0.5</v>
      </c>
      <c r="L40" s="209"/>
      <c r="M40" s="34">
        <f t="shared" si="23"/>
        <v>0</v>
      </c>
      <c r="N40" s="82">
        <v>1</v>
      </c>
      <c r="O40" s="34">
        <f>N40*E39</f>
        <v>0.5</v>
      </c>
      <c r="P40" s="82">
        <v>1</v>
      </c>
      <c r="Q40" s="34">
        <f>P40*E39</f>
        <v>0.5</v>
      </c>
      <c r="R40" s="82">
        <v>1</v>
      </c>
      <c r="S40" s="34">
        <f>E39*R40</f>
        <v>0.5</v>
      </c>
      <c r="T40" s="82">
        <v>1</v>
      </c>
      <c r="U40" s="34">
        <f>T40*E39</f>
        <v>0.5</v>
      </c>
      <c r="V40" s="36">
        <v>1</v>
      </c>
      <c r="W40" s="34">
        <f>V40*E39</f>
        <v>0.5</v>
      </c>
      <c r="X40" s="100">
        <v>1</v>
      </c>
      <c r="Y40" s="34">
        <f t="shared" si="29"/>
        <v>0</v>
      </c>
    </row>
    <row r="41" spans="1:25" ht="48.75" customHeight="1" thickBot="1">
      <c r="A41" s="1" t="s">
        <v>64</v>
      </c>
      <c r="B41" s="16" t="s">
        <v>65</v>
      </c>
      <c r="C41" s="30" t="s">
        <v>127</v>
      </c>
      <c r="D41" s="20" t="s">
        <v>131</v>
      </c>
      <c r="E41" s="17">
        <v>2</v>
      </c>
      <c r="F41" s="80">
        <v>2</v>
      </c>
      <c r="G41" s="34">
        <f t="shared" si="20"/>
        <v>4</v>
      </c>
      <c r="H41" s="100">
        <v>2</v>
      </c>
      <c r="I41" s="34">
        <f t="shared" si="21"/>
        <v>4</v>
      </c>
      <c r="J41" s="82">
        <v>2</v>
      </c>
      <c r="K41" s="34">
        <f t="shared" si="22"/>
        <v>4</v>
      </c>
      <c r="L41" s="209"/>
      <c r="M41" s="34">
        <f t="shared" si="23"/>
        <v>0</v>
      </c>
      <c r="N41" s="82">
        <v>2</v>
      </c>
      <c r="O41" s="34">
        <f t="shared" si="24"/>
        <v>4</v>
      </c>
      <c r="P41" s="82">
        <v>2</v>
      </c>
      <c r="Q41" s="34">
        <f t="shared" si="25"/>
        <v>4</v>
      </c>
      <c r="R41" s="82">
        <v>2</v>
      </c>
      <c r="S41" s="34">
        <f t="shared" si="26"/>
        <v>4</v>
      </c>
      <c r="T41" s="82">
        <v>2</v>
      </c>
      <c r="U41" s="34">
        <f t="shared" si="27"/>
        <v>4</v>
      </c>
      <c r="V41" s="36">
        <v>2</v>
      </c>
      <c r="W41" s="34">
        <f t="shared" si="28"/>
        <v>4</v>
      </c>
      <c r="X41" s="100">
        <v>2</v>
      </c>
      <c r="Y41" s="34">
        <f t="shared" si="29"/>
        <v>4</v>
      </c>
    </row>
    <row r="42" spans="1:25" ht="34.5" customHeight="1" thickBot="1">
      <c r="A42" s="1" t="s">
        <v>66</v>
      </c>
      <c r="B42" s="16" t="s">
        <v>67</v>
      </c>
      <c r="C42" s="1" t="s">
        <v>8</v>
      </c>
      <c r="D42" s="20" t="s">
        <v>105</v>
      </c>
      <c r="E42" s="17">
        <v>1.5</v>
      </c>
      <c r="F42" s="80">
        <v>1</v>
      </c>
      <c r="G42" s="34">
        <f t="shared" si="20"/>
        <v>1.5</v>
      </c>
      <c r="H42" s="82">
        <v>1</v>
      </c>
      <c r="I42" s="34">
        <f t="shared" si="21"/>
        <v>1.5</v>
      </c>
      <c r="J42" s="82">
        <v>1</v>
      </c>
      <c r="K42" s="34">
        <f t="shared" si="22"/>
        <v>1.5</v>
      </c>
      <c r="L42" s="82"/>
      <c r="M42" s="34">
        <f t="shared" si="23"/>
        <v>0</v>
      </c>
      <c r="N42" s="100">
        <v>1</v>
      </c>
      <c r="O42" s="34">
        <f t="shared" si="24"/>
        <v>1.5</v>
      </c>
      <c r="P42" s="82">
        <v>1</v>
      </c>
      <c r="Q42" s="34">
        <f t="shared" si="25"/>
        <v>1.5</v>
      </c>
      <c r="R42" s="82">
        <v>1</v>
      </c>
      <c r="S42" s="34">
        <f t="shared" si="26"/>
        <v>1.5</v>
      </c>
      <c r="T42" s="82">
        <v>1</v>
      </c>
      <c r="U42" s="34">
        <f t="shared" si="27"/>
        <v>1.5</v>
      </c>
      <c r="V42" s="36">
        <v>1</v>
      </c>
      <c r="W42" s="34">
        <f t="shared" si="28"/>
        <v>1.5</v>
      </c>
      <c r="X42" s="82">
        <v>1</v>
      </c>
      <c r="Y42" s="34">
        <f t="shared" si="29"/>
        <v>1.5</v>
      </c>
    </row>
    <row r="43" spans="1:25" ht="63.75" customHeight="1" thickBot="1">
      <c r="A43" s="1" t="s">
        <v>68</v>
      </c>
      <c r="B43" s="112" t="s">
        <v>69</v>
      </c>
      <c r="C43" s="1" t="s">
        <v>8</v>
      </c>
      <c r="D43" s="7" t="s">
        <v>105</v>
      </c>
      <c r="E43" s="17">
        <v>2</v>
      </c>
      <c r="F43" s="80">
        <v>1</v>
      </c>
      <c r="G43" s="34">
        <f t="shared" si="20"/>
        <v>2</v>
      </c>
      <c r="H43" s="82">
        <v>0</v>
      </c>
      <c r="I43" s="34">
        <f t="shared" si="21"/>
        <v>0</v>
      </c>
      <c r="J43" s="82">
        <v>1</v>
      </c>
      <c r="K43" s="34">
        <f t="shared" si="22"/>
        <v>2</v>
      </c>
      <c r="L43" s="82"/>
      <c r="M43" s="34">
        <f t="shared" si="23"/>
        <v>0</v>
      </c>
      <c r="N43" s="82">
        <v>0</v>
      </c>
      <c r="O43" s="34">
        <f t="shared" si="24"/>
        <v>0</v>
      </c>
      <c r="P43" s="82">
        <v>1</v>
      </c>
      <c r="Q43" s="34">
        <f t="shared" si="25"/>
        <v>2</v>
      </c>
      <c r="R43" s="82">
        <v>0</v>
      </c>
      <c r="S43" s="34">
        <f t="shared" si="26"/>
        <v>0</v>
      </c>
      <c r="T43" s="82">
        <v>0</v>
      </c>
      <c r="U43" s="34">
        <f t="shared" si="27"/>
        <v>0</v>
      </c>
      <c r="V43" s="36">
        <v>0</v>
      </c>
      <c r="W43" s="34">
        <f t="shared" si="28"/>
        <v>0</v>
      </c>
      <c r="X43" s="82">
        <v>0</v>
      </c>
      <c r="Y43" s="34">
        <f t="shared" si="29"/>
        <v>0</v>
      </c>
    </row>
    <row r="44" spans="1:25" s="94" customFormat="1" ht="16.5" thickBot="1">
      <c r="A44" s="215" t="s">
        <v>70</v>
      </c>
      <c r="B44" s="216"/>
      <c r="C44" s="216"/>
      <c r="D44" s="217"/>
      <c r="E44" s="107"/>
      <c r="F44" s="98"/>
      <c r="G44" s="92">
        <f>SUM(G34:G43)</f>
        <v>12</v>
      </c>
      <c r="H44" s="93"/>
      <c r="I44" s="92">
        <f>SUM(I34:I43)</f>
        <v>8</v>
      </c>
      <c r="J44" s="93"/>
      <c r="K44" s="92">
        <f>SUM(K34:K43)</f>
        <v>12</v>
      </c>
      <c r="L44" s="93"/>
      <c r="M44" s="92">
        <f>SUM(M34:M43)</f>
        <v>0</v>
      </c>
      <c r="N44" s="93"/>
      <c r="O44" s="92">
        <f>SUM(O34:O43)</f>
        <v>7.5</v>
      </c>
      <c r="P44" s="93"/>
      <c r="Q44" s="92">
        <f>SUM(Q34:Q43)</f>
        <v>12</v>
      </c>
      <c r="R44" s="93"/>
      <c r="S44" s="92">
        <f>SUM(S34:S43)</f>
        <v>10</v>
      </c>
      <c r="T44" s="93"/>
      <c r="U44" s="92">
        <f>SUM(U34:U43)</f>
        <v>7.5</v>
      </c>
      <c r="V44" s="91"/>
      <c r="W44" s="92">
        <f>SUM(W34:W43)</f>
        <v>10</v>
      </c>
      <c r="X44" s="93"/>
      <c r="Y44" s="92">
        <f>SUM(Y34:Y43)</f>
        <v>8</v>
      </c>
    </row>
    <row r="45" spans="1:25" s="94" customFormat="1" ht="31.5" customHeight="1" thickBot="1">
      <c r="A45" s="96"/>
      <c r="B45" s="223" t="s">
        <v>71</v>
      </c>
      <c r="C45" s="224"/>
      <c r="D45" s="225"/>
      <c r="E45" s="97">
        <v>2</v>
      </c>
      <c r="F45" s="98"/>
      <c r="G45" s="92">
        <f>E45*G54</f>
        <v>15</v>
      </c>
      <c r="H45" s="93"/>
      <c r="I45" s="92">
        <f>E45*I54</f>
        <v>17</v>
      </c>
      <c r="J45" s="93"/>
      <c r="K45" s="92">
        <f>E45*K54</f>
        <v>19</v>
      </c>
      <c r="L45" s="93"/>
      <c r="M45" s="92">
        <f>E45*M54</f>
        <v>0</v>
      </c>
      <c r="N45" s="93"/>
      <c r="O45" s="92">
        <f>E45*O54</f>
        <v>17</v>
      </c>
      <c r="P45" s="93"/>
      <c r="Q45" s="92">
        <f>E45*Q54</f>
        <v>15</v>
      </c>
      <c r="R45" s="93"/>
      <c r="S45" s="92">
        <f>E45*S54</f>
        <v>15</v>
      </c>
      <c r="T45" s="93"/>
      <c r="U45" s="92">
        <f>E45*U54</f>
        <v>17</v>
      </c>
      <c r="V45" s="91"/>
      <c r="W45" s="92">
        <f>E45*W54</f>
        <v>15</v>
      </c>
      <c r="X45" s="93"/>
      <c r="Y45" s="92">
        <f>E45*Y54</f>
        <v>15</v>
      </c>
    </row>
    <row r="46" spans="1:25" ht="41.25" customHeight="1" thickBot="1">
      <c r="A46" s="27" t="s">
        <v>72</v>
      </c>
      <c r="B46" s="26" t="s">
        <v>73</v>
      </c>
      <c r="C46" s="31" t="s">
        <v>74</v>
      </c>
      <c r="D46" s="32" t="s">
        <v>134</v>
      </c>
      <c r="E46" s="27">
        <v>0.5</v>
      </c>
      <c r="F46" s="80">
        <v>1</v>
      </c>
      <c r="G46" s="34">
        <f>E46*F46</f>
        <v>0.5</v>
      </c>
      <c r="H46" s="82">
        <v>1</v>
      </c>
      <c r="I46" s="34">
        <f>H46*E46</f>
        <v>0.5</v>
      </c>
      <c r="J46" s="82">
        <v>1</v>
      </c>
      <c r="K46" s="34">
        <f>J46*E46</f>
        <v>0.5</v>
      </c>
      <c r="L46" s="82"/>
      <c r="M46" s="34">
        <f>L46*E46</f>
        <v>0</v>
      </c>
      <c r="N46" s="82">
        <v>1</v>
      </c>
      <c r="O46" s="34">
        <f>N46*E46</f>
        <v>0.5</v>
      </c>
      <c r="P46" s="82">
        <v>1</v>
      </c>
      <c r="Q46" s="34">
        <f>P46*E46</f>
        <v>0.5</v>
      </c>
      <c r="R46" s="82">
        <v>1</v>
      </c>
      <c r="S46" s="34">
        <f>R46*E46</f>
        <v>0.5</v>
      </c>
      <c r="T46" s="82">
        <v>1</v>
      </c>
      <c r="U46" s="34">
        <f>T46*E46</f>
        <v>0.5</v>
      </c>
      <c r="V46" s="36">
        <v>1</v>
      </c>
      <c r="W46" s="34">
        <f>V46*E46</f>
        <v>0.5</v>
      </c>
      <c r="X46" s="82">
        <v>1</v>
      </c>
      <c r="Y46" s="34">
        <f>X46*E46</f>
        <v>0.5</v>
      </c>
    </row>
    <row r="47" spans="1:25" ht="81.75" customHeight="1" thickBot="1">
      <c r="A47" s="27" t="s">
        <v>75</v>
      </c>
      <c r="B47" s="26" t="s">
        <v>76</v>
      </c>
      <c r="C47" s="11" t="s">
        <v>136</v>
      </c>
      <c r="D47" s="32" t="s">
        <v>135</v>
      </c>
      <c r="E47" s="27">
        <v>2</v>
      </c>
      <c r="F47" s="80">
        <v>2</v>
      </c>
      <c r="G47" s="34">
        <f t="shared" ref="G47:G53" si="30">E47*F47</f>
        <v>4</v>
      </c>
      <c r="H47" s="82">
        <v>2</v>
      </c>
      <c r="I47" s="34">
        <f t="shared" ref="I47:I53" si="31">H47*E47</f>
        <v>4</v>
      </c>
      <c r="J47" s="82">
        <v>2</v>
      </c>
      <c r="K47" s="34">
        <f t="shared" ref="K47:K53" si="32">J47*E47</f>
        <v>4</v>
      </c>
      <c r="L47" s="82"/>
      <c r="M47" s="34">
        <f t="shared" ref="M47:M53" si="33">L47*E47</f>
        <v>0</v>
      </c>
      <c r="N47" s="82">
        <v>2</v>
      </c>
      <c r="O47" s="34">
        <f t="shared" ref="O47:O53" si="34">N47*E47</f>
        <v>4</v>
      </c>
      <c r="P47" s="82">
        <v>2</v>
      </c>
      <c r="Q47" s="34">
        <f t="shared" ref="Q47:Q53" si="35">P47*E47</f>
        <v>4</v>
      </c>
      <c r="R47" s="82">
        <v>2</v>
      </c>
      <c r="S47" s="34">
        <f t="shared" ref="S47:S53" si="36">R47*E47</f>
        <v>4</v>
      </c>
      <c r="T47" s="82">
        <v>2</v>
      </c>
      <c r="U47" s="34">
        <f t="shared" ref="U47:U53" si="37">T47*E47</f>
        <v>4</v>
      </c>
      <c r="V47" s="36">
        <v>2</v>
      </c>
      <c r="W47" s="34">
        <f t="shared" ref="W47:W53" si="38">V47*E47</f>
        <v>4</v>
      </c>
      <c r="X47" s="82">
        <v>2</v>
      </c>
      <c r="Y47" s="34">
        <f t="shared" ref="Y47:Y53" si="39">X47*E47</f>
        <v>4</v>
      </c>
    </row>
    <row r="48" spans="1:25" ht="68.25" customHeight="1" thickBot="1">
      <c r="A48" s="27" t="s">
        <v>77</v>
      </c>
      <c r="B48" s="26" t="s">
        <v>78</v>
      </c>
      <c r="C48" s="27" t="s">
        <v>74</v>
      </c>
      <c r="D48" s="33" t="s">
        <v>137</v>
      </c>
      <c r="E48" s="27">
        <v>1.5</v>
      </c>
      <c r="F48" s="80">
        <v>2</v>
      </c>
      <c r="G48" s="34">
        <f t="shared" si="30"/>
        <v>3</v>
      </c>
      <c r="H48" s="82">
        <v>2</v>
      </c>
      <c r="I48" s="34">
        <f t="shared" si="31"/>
        <v>3</v>
      </c>
      <c r="J48" s="82">
        <v>2</v>
      </c>
      <c r="K48" s="34">
        <f t="shared" si="32"/>
        <v>3</v>
      </c>
      <c r="L48" s="82"/>
      <c r="M48" s="34">
        <f t="shared" si="33"/>
        <v>0</v>
      </c>
      <c r="N48" s="82">
        <v>2</v>
      </c>
      <c r="O48" s="34">
        <f t="shared" si="34"/>
        <v>3</v>
      </c>
      <c r="P48" s="82">
        <v>2</v>
      </c>
      <c r="Q48" s="34">
        <f t="shared" si="35"/>
        <v>3</v>
      </c>
      <c r="R48" s="82">
        <v>2</v>
      </c>
      <c r="S48" s="34">
        <f t="shared" si="36"/>
        <v>3</v>
      </c>
      <c r="T48" s="82">
        <v>2</v>
      </c>
      <c r="U48" s="34">
        <f t="shared" si="37"/>
        <v>3</v>
      </c>
      <c r="V48" s="36">
        <v>2</v>
      </c>
      <c r="W48" s="34">
        <f t="shared" si="38"/>
        <v>3</v>
      </c>
      <c r="X48" s="82">
        <v>2</v>
      </c>
      <c r="Y48" s="34">
        <f t="shared" si="39"/>
        <v>3</v>
      </c>
    </row>
    <row r="49" spans="1:25" ht="50.25" customHeight="1" thickBot="1">
      <c r="A49" s="27" t="s">
        <v>79</v>
      </c>
      <c r="B49" s="26" t="s">
        <v>80</v>
      </c>
      <c r="C49" s="27" t="s">
        <v>74</v>
      </c>
      <c r="D49" s="10" t="s">
        <v>138</v>
      </c>
      <c r="E49" s="27">
        <v>1</v>
      </c>
      <c r="F49" s="80">
        <v>0</v>
      </c>
      <c r="G49" s="34">
        <f t="shared" si="30"/>
        <v>0</v>
      </c>
      <c r="H49" s="82">
        <v>0</v>
      </c>
      <c r="I49" s="34">
        <f t="shared" si="31"/>
        <v>0</v>
      </c>
      <c r="J49" s="82">
        <v>0</v>
      </c>
      <c r="K49" s="34">
        <f t="shared" si="32"/>
        <v>0</v>
      </c>
      <c r="L49" s="82"/>
      <c r="M49" s="34">
        <f t="shared" si="33"/>
        <v>0</v>
      </c>
      <c r="N49" s="82">
        <v>0</v>
      </c>
      <c r="O49" s="34">
        <f t="shared" si="34"/>
        <v>0</v>
      </c>
      <c r="P49" s="82">
        <v>0</v>
      </c>
      <c r="Q49" s="34">
        <f t="shared" si="35"/>
        <v>0</v>
      </c>
      <c r="R49" s="82">
        <v>0</v>
      </c>
      <c r="S49" s="34">
        <f t="shared" si="36"/>
        <v>0</v>
      </c>
      <c r="T49" s="82">
        <v>0</v>
      </c>
      <c r="U49" s="34">
        <f t="shared" si="37"/>
        <v>0</v>
      </c>
      <c r="V49" s="36">
        <v>0</v>
      </c>
      <c r="W49" s="34">
        <f t="shared" si="38"/>
        <v>0</v>
      </c>
      <c r="X49" s="82">
        <v>0</v>
      </c>
      <c r="Y49" s="34">
        <f t="shared" si="39"/>
        <v>0</v>
      </c>
    </row>
    <row r="50" spans="1:25" ht="52.5" customHeight="1" thickBot="1">
      <c r="A50" s="27" t="s">
        <v>81</v>
      </c>
      <c r="B50" s="26" t="s">
        <v>82</v>
      </c>
      <c r="C50" s="27" t="s">
        <v>74</v>
      </c>
      <c r="D50" s="32" t="s">
        <v>138</v>
      </c>
      <c r="E50" s="27">
        <v>1</v>
      </c>
      <c r="F50" s="80">
        <v>0</v>
      </c>
      <c r="G50" s="34">
        <f t="shared" si="30"/>
        <v>0</v>
      </c>
      <c r="H50" s="82">
        <v>1</v>
      </c>
      <c r="I50" s="34">
        <f t="shared" si="31"/>
        <v>1</v>
      </c>
      <c r="J50" s="82">
        <v>1</v>
      </c>
      <c r="K50" s="34">
        <f t="shared" si="32"/>
        <v>1</v>
      </c>
      <c r="L50" s="82"/>
      <c r="M50" s="34">
        <f t="shared" si="33"/>
        <v>0</v>
      </c>
      <c r="N50" s="82">
        <v>1</v>
      </c>
      <c r="O50" s="34">
        <f t="shared" si="34"/>
        <v>1</v>
      </c>
      <c r="P50" s="82">
        <v>0</v>
      </c>
      <c r="Q50" s="34">
        <f t="shared" si="35"/>
        <v>0</v>
      </c>
      <c r="R50" s="82">
        <v>0</v>
      </c>
      <c r="S50" s="34">
        <f t="shared" si="36"/>
        <v>0</v>
      </c>
      <c r="T50" s="82">
        <v>1</v>
      </c>
      <c r="U50" s="34">
        <f t="shared" si="37"/>
        <v>1</v>
      </c>
      <c r="V50" s="36">
        <v>0</v>
      </c>
      <c r="W50" s="34">
        <f t="shared" si="38"/>
        <v>0</v>
      </c>
      <c r="X50" s="82">
        <v>0</v>
      </c>
      <c r="Y50" s="34">
        <f t="shared" si="39"/>
        <v>0</v>
      </c>
    </row>
    <row r="51" spans="1:25" ht="50.25" customHeight="1" thickBot="1">
      <c r="A51" s="27" t="s">
        <v>83</v>
      </c>
      <c r="B51" s="26" t="s">
        <v>84</v>
      </c>
      <c r="C51" s="27" t="s">
        <v>74</v>
      </c>
      <c r="D51" s="32" t="s">
        <v>139</v>
      </c>
      <c r="E51" s="27">
        <v>1</v>
      </c>
      <c r="F51" s="80">
        <v>0</v>
      </c>
      <c r="G51" s="34">
        <f t="shared" si="30"/>
        <v>0</v>
      </c>
      <c r="H51" s="82">
        <v>0</v>
      </c>
      <c r="I51" s="34">
        <f t="shared" si="31"/>
        <v>0</v>
      </c>
      <c r="J51" s="82">
        <v>1</v>
      </c>
      <c r="K51" s="34">
        <f t="shared" si="32"/>
        <v>1</v>
      </c>
      <c r="L51" s="82"/>
      <c r="M51" s="34">
        <f t="shared" si="33"/>
        <v>0</v>
      </c>
      <c r="N51" s="82">
        <v>0</v>
      </c>
      <c r="O51" s="34">
        <f t="shared" si="34"/>
        <v>0</v>
      </c>
      <c r="P51" s="82">
        <v>0</v>
      </c>
      <c r="Q51" s="34">
        <f t="shared" si="35"/>
        <v>0</v>
      </c>
      <c r="R51" s="82">
        <v>0</v>
      </c>
      <c r="S51" s="34">
        <f t="shared" si="36"/>
        <v>0</v>
      </c>
      <c r="T51" s="82">
        <v>0</v>
      </c>
      <c r="U51" s="34">
        <f t="shared" si="37"/>
        <v>0</v>
      </c>
      <c r="V51" s="36">
        <v>0</v>
      </c>
      <c r="W51" s="34">
        <f t="shared" si="38"/>
        <v>0</v>
      </c>
      <c r="X51" s="82">
        <v>0</v>
      </c>
      <c r="Y51" s="34">
        <f t="shared" si="39"/>
        <v>0</v>
      </c>
    </row>
    <row r="52" spans="1:25" ht="45" customHeight="1" thickBot="1">
      <c r="A52" s="27" t="s">
        <v>85</v>
      </c>
      <c r="B52" s="26" t="s">
        <v>142</v>
      </c>
      <c r="C52" s="27" t="s">
        <v>141</v>
      </c>
      <c r="D52" s="13" t="s">
        <v>140</v>
      </c>
      <c r="E52" s="27">
        <v>1.5</v>
      </c>
      <c r="F52" s="80">
        <v>0</v>
      </c>
      <c r="G52" s="34">
        <f t="shared" si="30"/>
        <v>0</v>
      </c>
      <c r="H52" s="82">
        <v>0</v>
      </c>
      <c r="I52" s="34">
        <f t="shared" si="31"/>
        <v>0</v>
      </c>
      <c r="J52" s="82">
        <v>0</v>
      </c>
      <c r="K52" s="34">
        <f t="shared" si="32"/>
        <v>0</v>
      </c>
      <c r="L52" s="82"/>
      <c r="M52" s="34">
        <f t="shared" si="33"/>
        <v>0</v>
      </c>
      <c r="N52" s="82">
        <v>0</v>
      </c>
      <c r="O52" s="34">
        <f t="shared" si="34"/>
        <v>0</v>
      </c>
      <c r="P52" s="82">
        <v>0</v>
      </c>
      <c r="Q52" s="34">
        <f t="shared" si="35"/>
        <v>0</v>
      </c>
      <c r="R52" s="82">
        <v>0</v>
      </c>
      <c r="S52" s="34">
        <f t="shared" si="36"/>
        <v>0</v>
      </c>
      <c r="T52" s="82">
        <v>0</v>
      </c>
      <c r="U52" s="34">
        <f t="shared" si="37"/>
        <v>0</v>
      </c>
      <c r="V52" s="36">
        <v>0</v>
      </c>
      <c r="W52" s="34">
        <f t="shared" si="38"/>
        <v>0</v>
      </c>
      <c r="X52" s="82">
        <v>0</v>
      </c>
      <c r="Y52" s="34">
        <f t="shared" si="39"/>
        <v>0</v>
      </c>
    </row>
    <row r="53" spans="1:25" ht="32.25" customHeight="1" thickBot="1">
      <c r="A53" s="27" t="s">
        <v>86</v>
      </c>
      <c r="B53" s="26" t="s">
        <v>143</v>
      </c>
      <c r="C53" s="27" t="s">
        <v>87</v>
      </c>
      <c r="D53" s="32" t="s">
        <v>144</v>
      </c>
      <c r="E53" s="31">
        <v>1.5</v>
      </c>
      <c r="F53" s="80">
        <v>0</v>
      </c>
      <c r="G53" s="34">
        <f t="shared" si="30"/>
        <v>0</v>
      </c>
      <c r="H53" s="82">
        <v>0</v>
      </c>
      <c r="I53" s="34">
        <f t="shared" si="31"/>
        <v>0</v>
      </c>
      <c r="J53" s="82">
        <v>0</v>
      </c>
      <c r="K53" s="34">
        <f t="shared" si="32"/>
        <v>0</v>
      </c>
      <c r="L53" s="82"/>
      <c r="M53" s="34">
        <f t="shared" si="33"/>
        <v>0</v>
      </c>
      <c r="N53" s="82">
        <v>0</v>
      </c>
      <c r="O53" s="34">
        <f t="shared" si="34"/>
        <v>0</v>
      </c>
      <c r="P53" s="82">
        <v>0</v>
      </c>
      <c r="Q53" s="34">
        <f t="shared" si="35"/>
        <v>0</v>
      </c>
      <c r="R53" s="82">
        <v>0</v>
      </c>
      <c r="S53" s="34">
        <f t="shared" si="36"/>
        <v>0</v>
      </c>
      <c r="T53" s="82">
        <v>0</v>
      </c>
      <c r="U53" s="34">
        <f t="shared" si="37"/>
        <v>0</v>
      </c>
      <c r="V53" s="36">
        <v>0</v>
      </c>
      <c r="W53" s="34">
        <f t="shared" si="38"/>
        <v>0</v>
      </c>
      <c r="X53" s="82">
        <v>0</v>
      </c>
      <c r="Y53" s="34">
        <f t="shared" si="39"/>
        <v>0</v>
      </c>
    </row>
    <row r="54" spans="1:25" ht="22.5" customHeight="1" thickBot="1">
      <c r="A54" s="31"/>
      <c r="B54" s="32" t="s">
        <v>88</v>
      </c>
      <c r="C54" s="31"/>
      <c r="D54" s="12"/>
      <c r="E54" s="12"/>
      <c r="F54" s="80"/>
      <c r="G54" s="34">
        <f>SUM(G46:G53)</f>
        <v>7.5</v>
      </c>
      <c r="H54" s="82"/>
      <c r="I54" s="34">
        <f>SUM(I46:I53)</f>
        <v>8.5</v>
      </c>
      <c r="J54" s="82">
        <v>0</v>
      </c>
      <c r="K54" s="34">
        <f>SUM(K46:K53)</f>
        <v>9.5</v>
      </c>
      <c r="L54" s="82"/>
      <c r="M54" s="34">
        <f>SUM(M46:M53)</f>
        <v>0</v>
      </c>
      <c r="N54" s="82"/>
      <c r="O54" s="34">
        <f>SUM(O46:O53)</f>
        <v>8.5</v>
      </c>
      <c r="P54" s="82"/>
      <c r="Q54" s="34">
        <f>SUM(Q46:Q53)</f>
        <v>7.5</v>
      </c>
      <c r="R54" s="82"/>
      <c r="S54" s="34">
        <f>SUM(S46:S53)</f>
        <v>7.5</v>
      </c>
      <c r="T54" s="82"/>
      <c r="U54" s="34">
        <f>SUM(U46:U53)</f>
        <v>8.5</v>
      </c>
      <c r="V54" s="36"/>
      <c r="W54" s="34">
        <f>SUM(W46:W53)</f>
        <v>7.5</v>
      </c>
      <c r="X54" s="82"/>
      <c r="Y54" s="34">
        <f>SUM(Y46:Y53)</f>
        <v>7.5</v>
      </c>
    </row>
    <row r="55" spans="1:25" s="94" customFormat="1" ht="16.5" thickBot="1">
      <c r="A55" s="218" t="s">
        <v>89</v>
      </c>
      <c r="B55" s="219"/>
      <c r="C55" s="99"/>
      <c r="D55" s="99"/>
      <c r="E55" s="99"/>
      <c r="F55" s="98"/>
      <c r="G55" s="111">
        <f>G8+G19+G33+G45</f>
        <v>186</v>
      </c>
      <c r="H55" s="91"/>
      <c r="I55" s="92">
        <f>I8+I19+I33+I45</f>
        <v>148</v>
      </c>
      <c r="J55" s="93"/>
      <c r="K55" s="111">
        <f>K8+K19+K33+K45</f>
        <v>194.5</v>
      </c>
      <c r="L55" s="93"/>
      <c r="M55" s="92">
        <f>M8+M19+M33+M45</f>
        <v>0</v>
      </c>
      <c r="N55" s="93"/>
      <c r="O55" s="91">
        <f>O8+O19+O33+O45</f>
        <v>164.75</v>
      </c>
      <c r="P55" s="93"/>
      <c r="Q55" s="111">
        <f>Q8+Q19+Q33+Q45</f>
        <v>184.5</v>
      </c>
      <c r="R55" s="93"/>
      <c r="S55" s="91">
        <f>S8+S19+S33+S45</f>
        <v>165.25</v>
      </c>
      <c r="T55" s="93"/>
      <c r="U55" s="111">
        <f>U8+U19+U33+U45</f>
        <v>174.5</v>
      </c>
      <c r="V55" s="91"/>
      <c r="W55" s="111">
        <f>W8+W19+W33+W45</f>
        <v>192.25</v>
      </c>
      <c r="X55" s="91"/>
      <c r="Y55" s="92">
        <f>Y8+Y19+Y33+Y45</f>
        <v>155</v>
      </c>
    </row>
    <row r="56" spans="1:25"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60" spans="1:25" ht="18.75">
      <c r="B60" s="108" t="s">
        <v>175</v>
      </c>
      <c r="C60" s="109">
        <f>(G55+I55+K55+O55+Q55+S55+U55+W55+Y55)/9</f>
        <v>173.86111111111111</v>
      </c>
    </row>
    <row r="61" spans="1:25" ht="18.75">
      <c r="B61" s="108"/>
      <c r="C61" s="108"/>
    </row>
    <row r="62" spans="1:25" ht="18.75">
      <c r="B62" s="108" t="s">
        <v>176</v>
      </c>
      <c r="C62" s="108"/>
    </row>
    <row r="63" spans="1:25" ht="18.75">
      <c r="B63" s="108"/>
      <c r="C63" s="108"/>
    </row>
    <row r="64" spans="1:25" ht="18.75">
      <c r="B64" s="108"/>
      <c r="C64" s="109"/>
    </row>
    <row r="65" spans="1:11" ht="18.75">
      <c r="B65" s="108"/>
      <c r="C65" s="109"/>
    </row>
    <row r="66" spans="1:11" ht="18.75">
      <c r="B66" s="108"/>
      <c r="C66" s="109"/>
    </row>
    <row r="68" spans="1:11" ht="15.75" thickBot="1"/>
    <row r="69" spans="1:11" ht="19.5" thickBot="1">
      <c r="A69">
        <v>1</v>
      </c>
      <c r="B69" s="108" t="s">
        <v>92</v>
      </c>
      <c r="C69" s="119">
        <v>1</v>
      </c>
      <c r="D69" s="113">
        <f>K55</f>
        <v>194.5</v>
      </c>
      <c r="J69" s="214"/>
      <c r="K69" s="214"/>
    </row>
    <row r="70" spans="1:11" ht="18.75">
      <c r="A70">
        <v>2</v>
      </c>
      <c r="B70" s="108" t="s">
        <v>98</v>
      </c>
      <c r="C70" s="119">
        <v>2</v>
      </c>
      <c r="D70" s="113">
        <f>W55</f>
        <v>192.25</v>
      </c>
    </row>
    <row r="71" spans="1:11" ht="18.75">
      <c r="A71">
        <v>3</v>
      </c>
      <c r="B71" s="108" t="s">
        <v>90</v>
      </c>
      <c r="C71" s="119">
        <v>3</v>
      </c>
      <c r="D71" s="113">
        <f>G55</f>
        <v>186</v>
      </c>
    </row>
    <row r="72" spans="1:11" ht="18.75">
      <c r="A72">
        <v>4</v>
      </c>
      <c r="B72" s="108" t="s">
        <v>95</v>
      </c>
      <c r="C72" s="119">
        <v>4</v>
      </c>
      <c r="D72" s="113">
        <f>Q55</f>
        <v>184.5</v>
      </c>
    </row>
    <row r="73" spans="1:11" ht="18.75">
      <c r="A73">
        <v>5</v>
      </c>
      <c r="B73" s="108" t="s">
        <v>97</v>
      </c>
      <c r="C73" s="119">
        <v>5</v>
      </c>
      <c r="D73" s="113">
        <v>174.5</v>
      </c>
    </row>
    <row r="74" spans="1:11" ht="18.75">
      <c r="B74" s="108"/>
      <c r="C74" s="119"/>
      <c r="D74" s="113"/>
    </row>
    <row r="75" spans="1:11" ht="18.75">
      <c r="B75" s="108"/>
      <c r="C75" s="110"/>
    </row>
  </sheetData>
  <mergeCells count="26">
    <mergeCell ref="C5:C6"/>
    <mergeCell ref="E5:E6"/>
    <mergeCell ref="V5:W5"/>
    <mergeCell ref="X5:Y5"/>
    <mergeCell ref="J5:K5"/>
    <mergeCell ref="L5:M5"/>
    <mergeCell ref="N5:O5"/>
    <mergeCell ref="P5:Q5"/>
    <mergeCell ref="R5:S5"/>
    <mergeCell ref="T5:U5"/>
    <mergeCell ref="J69:K69"/>
    <mergeCell ref="A8:D8"/>
    <mergeCell ref="A55:B55"/>
    <mergeCell ref="F5:G5"/>
    <mergeCell ref="H5:I5"/>
    <mergeCell ref="A44:D44"/>
    <mergeCell ref="B45:D45"/>
    <mergeCell ref="A39:A40"/>
    <mergeCell ref="B39:B40"/>
    <mergeCell ref="E39:E40"/>
    <mergeCell ref="A37:A38"/>
    <mergeCell ref="E37:E38"/>
    <mergeCell ref="A33:D33"/>
    <mergeCell ref="A19:D19"/>
    <mergeCell ref="A5:A6"/>
    <mergeCell ref="B5:B6"/>
  </mergeCells>
  <hyperlinks>
    <hyperlink ref="B31" r:id="rId1" display="consultantplus://offline/ref=D9C6260AE4B7262183B7CD2B7DB7D4E6A60851B386276587935D05DEB84112F9CA2823F333E15C147FE9F0C4NEw5G"/>
  </hyperlinks>
  <pageMargins left="0.70866141732283472" right="0.70866141732283472" top="0.74803149606299213" bottom="0.74803149606299213" header="0.31496062992125984" footer="0.31496062992125984"/>
  <pageSetup paperSize="8" scale="47" orientation="landscape" r:id="rId2"/>
  <rowBreaks count="1" manualBreakCount="1">
    <brk id="2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BL131"/>
  <sheetViews>
    <sheetView tabSelected="1" topLeftCell="A129" workbookViewId="0">
      <selection activeCell="E152" sqref="E152"/>
    </sheetView>
  </sheetViews>
  <sheetFormatPr defaultRowHeight="15"/>
  <cols>
    <col min="1" max="1" width="2" customWidth="1"/>
    <col min="2" max="2" width="28.28515625" customWidth="1"/>
    <col min="3" max="3" width="12.140625" customWidth="1"/>
    <col min="4" max="5" width="14.7109375" customWidth="1"/>
    <col min="6" max="6" width="14.85546875" customWidth="1"/>
    <col min="7" max="7" width="19.140625" customWidth="1"/>
    <col min="8" max="8" width="14.28515625" customWidth="1"/>
    <col min="9" max="9" width="14.140625" bestFit="1" customWidth="1"/>
    <col min="10" max="10" width="14.5703125" customWidth="1"/>
    <col min="11" max="11" width="14.85546875" customWidth="1"/>
    <col min="12" max="12" width="15" customWidth="1"/>
    <col min="13" max="13" width="14.140625" bestFit="1" customWidth="1"/>
    <col min="14" max="14" width="15.7109375" customWidth="1"/>
  </cols>
  <sheetData>
    <row r="2" spans="2:14" hidden="1">
      <c r="B2" s="232" t="s">
        <v>148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2:14" hidden="1"/>
    <row r="4" spans="2:14" hidden="1">
      <c r="B4" s="39"/>
      <c r="C4" s="39"/>
      <c r="D4" s="40" t="s">
        <v>90</v>
      </c>
      <c r="E4" s="41" t="s">
        <v>91</v>
      </c>
      <c r="F4" s="41" t="s">
        <v>92</v>
      </c>
      <c r="G4" s="41" t="s">
        <v>93</v>
      </c>
      <c r="H4" s="41" t="s">
        <v>94</v>
      </c>
      <c r="I4" s="41" t="s">
        <v>95</v>
      </c>
      <c r="J4" s="41" t="s">
        <v>96</v>
      </c>
      <c r="K4" s="41" t="s">
        <v>97</v>
      </c>
      <c r="L4" s="41" t="s">
        <v>98</v>
      </c>
      <c r="M4" s="41" t="s">
        <v>99</v>
      </c>
      <c r="N4" s="42" t="s">
        <v>89</v>
      </c>
    </row>
    <row r="5" spans="2:14" hidden="1">
      <c r="B5" s="39" t="s">
        <v>149</v>
      </c>
      <c r="C5" s="39">
        <v>2012</v>
      </c>
      <c r="D5" s="43">
        <v>6642200.5199999996</v>
      </c>
      <c r="E5" s="43">
        <v>3846822</v>
      </c>
      <c r="F5" s="43">
        <v>2432464.0099999998</v>
      </c>
      <c r="G5" s="43">
        <v>42886576.729999997</v>
      </c>
      <c r="H5" s="43">
        <v>7223203.71</v>
      </c>
      <c r="I5" s="43">
        <v>2974277.92</v>
      </c>
      <c r="J5" s="43">
        <v>2581856.87</v>
      </c>
      <c r="K5" s="43">
        <v>2744907.83</v>
      </c>
      <c r="L5" s="43">
        <v>1306097.95</v>
      </c>
      <c r="M5" s="43">
        <v>630899.79</v>
      </c>
      <c r="N5" s="43">
        <f>D5+E5+F5+G5+H5+I5+J5+K5+L5+M5</f>
        <v>73269307.330000013</v>
      </c>
    </row>
    <row r="6" spans="2:14" hidden="1">
      <c r="B6" s="39"/>
      <c r="C6" s="39">
        <v>2011</v>
      </c>
      <c r="D6" s="43">
        <v>5249549.8899999997</v>
      </c>
      <c r="E6" s="43">
        <v>3121312.4</v>
      </c>
      <c r="F6" s="43">
        <v>2087661.11</v>
      </c>
      <c r="G6" s="43">
        <v>35693580.729999997</v>
      </c>
      <c r="H6" s="43">
        <v>5683566.79</v>
      </c>
      <c r="I6" s="43">
        <v>2572925.1800000002</v>
      </c>
      <c r="J6" s="43">
        <v>2526588.41</v>
      </c>
      <c r="K6" s="43">
        <v>2449480.6</v>
      </c>
      <c r="L6" s="43">
        <v>1166621.6200000001</v>
      </c>
      <c r="M6" s="43">
        <v>510963.62</v>
      </c>
      <c r="N6" s="43">
        <f>D6+E6+F6+G6+H6+I6+J6+K6+L6+M6</f>
        <v>61062250.349999987</v>
      </c>
    </row>
    <row r="7" spans="2:14" hidden="1">
      <c r="B7" s="39"/>
      <c r="C7" s="39"/>
      <c r="D7" s="43">
        <f>D5/D6</f>
        <v>1.2652895313277992</v>
      </c>
      <c r="E7" s="43">
        <f t="shared" ref="E7:M7" si="0">E5/E6</f>
        <v>1.2324373555175061</v>
      </c>
      <c r="F7" s="43">
        <f t="shared" si="0"/>
        <v>1.1651622949473823</v>
      </c>
      <c r="G7" s="43">
        <f t="shared" si="0"/>
        <v>1.201520717532113</v>
      </c>
      <c r="H7" s="43">
        <f t="shared" si="0"/>
        <v>1.2708927293172532</v>
      </c>
      <c r="I7" s="43">
        <f t="shared" si="0"/>
        <v>1.1559908321935735</v>
      </c>
      <c r="J7" s="43">
        <f t="shared" si="0"/>
        <v>1.0218747381968716</v>
      </c>
      <c r="K7" s="43">
        <f t="shared" si="0"/>
        <v>1.1206081117768396</v>
      </c>
      <c r="L7" s="43">
        <f t="shared" si="0"/>
        <v>1.1195557562185414</v>
      </c>
      <c r="M7" s="43">
        <f t="shared" si="0"/>
        <v>1.234725458536559</v>
      </c>
      <c r="N7" s="43">
        <f t="shared" ref="N7:N10" si="1">D7+E7+F7+G7+H7+I7+J7+K7+L7+M7</f>
        <v>11.788057525564438</v>
      </c>
    </row>
    <row r="8" spans="2:14" hidden="1">
      <c r="B8" s="39"/>
      <c r="C8" s="39"/>
      <c r="D8" s="43"/>
      <c r="E8" s="43"/>
      <c r="F8" s="43"/>
      <c r="G8" s="43"/>
      <c r="H8" s="43"/>
      <c r="I8" s="43"/>
      <c r="J8" s="43"/>
      <c r="K8" s="43"/>
      <c r="L8" s="43"/>
      <c r="M8" s="43"/>
      <c r="N8" s="43">
        <f t="shared" si="1"/>
        <v>0</v>
      </c>
    </row>
    <row r="9" spans="2:14" hidden="1">
      <c r="B9" s="39" t="s">
        <v>150</v>
      </c>
      <c r="C9" s="39">
        <v>2012</v>
      </c>
      <c r="D9" s="43">
        <v>3357985.96</v>
      </c>
      <c r="E9" s="43">
        <v>843566.24</v>
      </c>
      <c r="F9" s="43">
        <v>616448.79</v>
      </c>
      <c r="G9" s="43">
        <v>6593589.1600000001</v>
      </c>
      <c r="H9" s="43">
        <v>1973477.62</v>
      </c>
      <c r="I9" s="43">
        <v>754541.93</v>
      </c>
      <c r="J9" s="43">
        <v>577742.06000000006</v>
      </c>
      <c r="K9" s="43">
        <v>877900.59</v>
      </c>
      <c r="L9" s="43">
        <v>979228.92</v>
      </c>
      <c r="M9" s="43">
        <v>191880.07</v>
      </c>
      <c r="N9" s="43">
        <f t="shared" si="1"/>
        <v>16766361.34</v>
      </c>
    </row>
    <row r="10" spans="2:14" hidden="1">
      <c r="B10" s="39"/>
      <c r="C10" s="39">
        <v>2011</v>
      </c>
      <c r="D10" s="43">
        <v>2233739.61</v>
      </c>
      <c r="E10" s="43">
        <v>976849.8</v>
      </c>
      <c r="F10" s="43">
        <v>724268.2</v>
      </c>
      <c r="G10" s="43">
        <v>6770014.5499999998</v>
      </c>
      <c r="H10" s="43">
        <v>2090022.64</v>
      </c>
      <c r="I10" s="43">
        <v>1113295.5</v>
      </c>
      <c r="J10" s="43">
        <v>425361.27</v>
      </c>
      <c r="K10" s="43">
        <v>643310.93000000005</v>
      </c>
      <c r="L10" s="43">
        <v>663957.71</v>
      </c>
      <c r="M10" s="43">
        <v>185869.31</v>
      </c>
      <c r="N10" s="43">
        <f t="shared" si="1"/>
        <v>15826689.520000001</v>
      </c>
    </row>
    <row r="11" spans="2:14" hidden="1">
      <c r="B11" s="39"/>
      <c r="C11" s="39"/>
      <c r="D11" s="43">
        <f>D9/D10</f>
        <v>1.5033023298539261</v>
      </c>
      <c r="E11" s="43">
        <f t="shared" ref="E11:N11" si="2">E9/E10</f>
        <v>0.86355777520761123</v>
      </c>
      <c r="F11" s="43">
        <f t="shared" si="2"/>
        <v>0.8511333094563589</v>
      </c>
      <c r="G11" s="43">
        <f t="shared" si="2"/>
        <v>0.97394017565294599</v>
      </c>
      <c r="H11" s="43">
        <f t="shared" si="2"/>
        <v>0.94423743658585446</v>
      </c>
      <c r="I11" s="43">
        <f t="shared" si="2"/>
        <v>0.67775530396017958</v>
      </c>
      <c r="J11" s="43">
        <f t="shared" si="2"/>
        <v>1.3582385156974917</v>
      </c>
      <c r="K11" s="43">
        <f t="shared" si="2"/>
        <v>1.3646598387501359</v>
      </c>
      <c r="L11" s="43">
        <f t="shared" si="2"/>
        <v>1.4748362813649685</v>
      </c>
      <c r="M11" s="43">
        <f t="shared" si="2"/>
        <v>1.0323386362170279</v>
      </c>
      <c r="N11" s="43">
        <f t="shared" si="2"/>
        <v>1.0593726071906917</v>
      </c>
    </row>
    <row r="12" spans="2:14">
      <c r="B12" s="232" t="s">
        <v>183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</row>
    <row r="13" spans="2:14" ht="15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2:14">
      <c r="B14" s="156"/>
      <c r="C14" s="157"/>
      <c r="D14" s="158" t="s">
        <v>90</v>
      </c>
      <c r="E14" s="46" t="s">
        <v>91</v>
      </c>
      <c r="F14" s="46" t="s">
        <v>92</v>
      </c>
      <c r="G14" s="46" t="s">
        <v>93</v>
      </c>
      <c r="H14" s="46" t="s">
        <v>94</v>
      </c>
      <c r="I14" s="46" t="s">
        <v>95</v>
      </c>
      <c r="J14" s="46" t="s">
        <v>96</v>
      </c>
      <c r="K14" s="46" t="s">
        <v>97</v>
      </c>
      <c r="L14" s="46" t="s">
        <v>98</v>
      </c>
      <c r="M14" s="46" t="s">
        <v>99</v>
      </c>
      <c r="N14" s="46" t="s">
        <v>89</v>
      </c>
    </row>
    <row r="15" spans="2:14" s="159" customFormat="1">
      <c r="B15" s="160"/>
      <c r="C15" s="160">
        <v>2017</v>
      </c>
      <c r="D15" s="161">
        <v>6317.1</v>
      </c>
      <c r="E15" s="162">
        <v>4138</v>
      </c>
      <c r="F15" s="161">
        <v>2834</v>
      </c>
      <c r="G15" s="161">
        <v>46667</v>
      </c>
      <c r="H15" s="161">
        <v>6753.7</v>
      </c>
      <c r="I15" s="161">
        <v>3869.1</v>
      </c>
      <c r="J15" s="161">
        <v>4567.7</v>
      </c>
      <c r="K15" s="161">
        <v>8779</v>
      </c>
      <c r="L15" s="161">
        <v>1242.0999999999999</v>
      </c>
      <c r="M15" s="161">
        <v>1007</v>
      </c>
      <c r="N15" s="161">
        <f>SUM(D15:M15)</f>
        <v>86174.700000000012</v>
      </c>
    </row>
    <row r="16" spans="2:14" s="159" customFormat="1" ht="15.75" thickBot="1">
      <c r="B16" s="163"/>
      <c r="C16" s="164">
        <v>2016</v>
      </c>
      <c r="D16" s="165">
        <v>6114.6</v>
      </c>
      <c r="E16" s="165">
        <v>3864.3</v>
      </c>
      <c r="F16" s="165">
        <v>2649.2</v>
      </c>
      <c r="G16" s="165">
        <v>46006.1</v>
      </c>
      <c r="H16" s="165">
        <v>7942.1</v>
      </c>
      <c r="I16" s="165">
        <v>4562.7</v>
      </c>
      <c r="J16" s="165">
        <v>4130.3</v>
      </c>
      <c r="K16" s="165">
        <v>4992.6000000000004</v>
      </c>
      <c r="L16" s="165">
        <v>1393.5</v>
      </c>
      <c r="M16" s="165">
        <v>800.2</v>
      </c>
      <c r="N16" s="165">
        <f>SUM(D16:M16)</f>
        <v>82455.600000000006</v>
      </c>
    </row>
    <row r="17" spans="1:14" s="159" customFormat="1" ht="16.5" thickTop="1" thickBot="1">
      <c r="B17" s="166"/>
      <c r="C17" s="167">
        <v>2015</v>
      </c>
      <c r="D17" s="168">
        <v>6868.9</v>
      </c>
      <c r="E17" s="168">
        <v>4268.8999999999996</v>
      </c>
      <c r="F17" s="168">
        <v>2607.4</v>
      </c>
      <c r="G17" s="168">
        <v>48962.5</v>
      </c>
      <c r="H17" s="168">
        <v>7410.3</v>
      </c>
      <c r="I17" s="168">
        <v>4297.1000000000004</v>
      </c>
      <c r="J17" s="168">
        <v>4044.9</v>
      </c>
      <c r="K17" s="168">
        <v>3940.1</v>
      </c>
      <c r="L17" s="168">
        <v>1332.8</v>
      </c>
      <c r="M17" s="168">
        <v>1037.4000000000001</v>
      </c>
      <c r="N17" s="169">
        <f>SUM(D17:M17)</f>
        <v>84770.3</v>
      </c>
    </row>
    <row r="18" spans="1:14" s="159" customFormat="1" ht="16.5" thickTop="1" thickBot="1">
      <c r="B18" s="170" t="s">
        <v>149</v>
      </c>
      <c r="C18" s="171">
        <v>2014</v>
      </c>
      <c r="D18" s="172">
        <v>6790.7</v>
      </c>
      <c r="E18" s="172">
        <v>4072.9</v>
      </c>
      <c r="F18" s="172">
        <v>2479.4</v>
      </c>
      <c r="G18" s="172">
        <v>49516</v>
      </c>
      <c r="H18" s="172">
        <v>8866.5</v>
      </c>
      <c r="I18" s="172">
        <v>4045.4</v>
      </c>
      <c r="J18" s="172">
        <v>3318.43</v>
      </c>
      <c r="K18" s="172">
        <v>3725.1</v>
      </c>
      <c r="L18" s="172">
        <v>1510.5</v>
      </c>
      <c r="M18" s="172">
        <v>962.1</v>
      </c>
      <c r="N18" s="173">
        <f t="shared" ref="N18:N19" si="3">SUM(D18:M18)</f>
        <v>85287.03</v>
      </c>
    </row>
    <row r="19" spans="1:14" s="159" customFormat="1" ht="15.75" thickTop="1">
      <c r="B19" s="174"/>
      <c r="C19" s="171">
        <v>2013</v>
      </c>
      <c r="D19" s="172">
        <v>6288.1</v>
      </c>
      <c r="E19" s="172">
        <v>4145.8</v>
      </c>
      <c r="F19" s="172">
        <v>2479.3000000000002</v>
      </c>
      <c r="G19" s="172">
        <v>51534.8</v>
      </c>
      <c r="H19" s="172">
        <v>8510.9</v>
      </c>
      <c r="I19" s="172">
        <v>3514.4</v>
      </c>
      <c r="J19" s="172">
        <v>3613.06</v>
      </c>
      <c r="K19" s="172">
        <v>3385.1</v>
      </c>
      <c r="L19" s="172">
        <v>1373.4</v>
      </c>
      <c r="M19" s="172">
        <v>866.5</v>
      </c>
      <c r="N19" s="173">
        <f t="shared" si="3"/>
        <v>85711.359999999986</v>
      </c>
    </row>
    <row r="20" spans="1:14" s="159" customFormat="1">
      <c r="B20" s="175"/>
      <c r="C20" s="176" t="s">
        <v>151</v>
      </c>
      <c r="D20" s="177">
        <f>D17/D18</f>
        <v>1.0115157494809077</v>
      </c>
      <c r="E20" s="177">
        <f t="shared" ref="E20:M20" si="4">E17/E18</f>
        <v>1.0481229590709322</v>
      </c>
      <c r="F20" s="177">
        <f t="shared" si="4"/>
        <v>1.0516253932403001</v>
      </c>
      <c r="G20" s="177">
        <f t="shared" si="4"/>
        <v>0.98882179497536149</v>
      </c>
      <c r="H20" s="177">
        <f t="shared" si="4"/>
        <v>0.83576383014718325</v>
      </c>
      <c r="I20" s="177">
        <f t="shared" si="4"/>
        <v>1.06221881643348</v>
      </c>
      <c r="J20" s="177">
        <f t="shared" si="4"/>
        <v>1.2189197903828015</v>
      </c>
      <c r="K20" s="177">
        <f t="shared" si="4"/>
        <v>1.0577165713672116</v>
      </c>
      <c r="L20" s="177">
        <f t="shared" si="4"/>
        <v>0.88235683548493871</v>
      </c>
      <c r="M20" s="177">
        <f t="shared" si="4"/>
        <v>1.0782662924851887</v>
      </c>
      <c r="N20" s="178"/>
    </row>
    <row r="21" spans="1:14" s="159" customFormat="1" ht="15.75" thickBot="1">
      <c r="B21" s="179"/>
      <c r="C21" s="180" t="s">
        <v>152</v>
      </c>
      <c r="D21" s="181">
        <f>D18/D19</f>
        <v>1.0799287543137035</v>
      </c>
      <c r="E21" s="181">
        <f t="shared" ref="E21:M21" si="5">E18/E19</f>
        <v>0.98241593902262525</v>
      </c>
      <c r="F21" s="181">
        <f t="shared" si="5"/>
        <v>1.0000403339652322</v>
      </c>
      <c r="G21" s="181">
        <f t="shared" si="5"/>
        <v>0.96082647065672122</v>
      </c>
      <c r="H21" s="181">
        <f t="shared" si="5"/>
        <v>1.0417817152122573</v>
      </c>
      <c r="I21" s="181">
        <f t="shared" si="5"/>
        <v>1.1510926473935807</v>
      </c>
      <c r="J21" s="181">
        <f t="shared" si="5"/>
        <v>0.91845416350683351</v>
      </c>
      <c r="K21" s="181">
        <f t="shared" si="5"/>
        <v>1.1004401642492099</v>
      </c>
      <c r="L21" s="181">
        <f t="shared" si="5"/>
        <v>1.099825251201398</v>
      </c>
      <c r="M21" s="181">
        <f t="shared" si="5"/>
        <v>1.110328909405655</v>
      </c>
      <c r="N21" s="182">
        <f t="shared" ref="N21" si="6">D21+E21+F21+G21+H21+I21+J21+K21+L21+M21</f>
        <v>10.445134348927219</v>
      </c>
    </row>
    <row r="22" spans="1:14" s="159" customFormat="1" ht="16.5" thickTop="1" thickBot="1">
      <c r="B22" s="183"/>
      <c r="C22" s="184" t="s">
        <v>165</v>
      </c>
      <c r="D22" s="185">
        <f>D16/D17</f>
        <v>0.89018620157521589</v>
      </c>
      <c r="E22" s="185">
        <f t="shared" ref="E22:M22" si="7">E16/E17</f>
        <v>0.90522148562861637</v>
      </c>
      <c r="F22" s="185">
        <f t="shared" si="7"/>
        <v>1.0160312955434532</v>
      </c>
      <c r="G22" s="185">
        <f t="shared" si="7"/>
        <v>0.93961909624712792</v>
      </c>
      <c r="H22" s="185">
        <f t="shared" si="7"/>
        <v>1.0717649757769592</v>
      </c>
      <c r="I22" s="185">
        <f t="shared" si="7"/>
        <v>1.0618091270857088</v>
      </c>
      <c r="J22" s="185">
        <f t="shared" si="7"/>
        <v>1.0211130065020149</v>
      </c>
      <c r="K22" s="185">
        <f t="shared" si="7"/>
        <v>1.2671251998680237</v>
      </c>
      <c r="L22" s="185">
        <f t="shared" si="7"/>
        <v>1.0455432172869148</v>
      </c>
      <c r="M22" s="185">
        <f t="shared" si="7"/>
        <v>0.77135145556198181</v>
      </c>
      <c r="N22" s="186">
        <f>SUM(D22:M22)</f>
        <v>9.9897650610760174</v>
      </c>
    </row>
    <row r="23" spans="1:14" s="159" customFormat="1" ht="16.5" thickTop="1" thickBot="1">
      <c r="B23" s="184"/>
      <c r="C23" s="199" t="s">
        <v>179</v>
      </c>
      <c r="D23" s="185">
        <f>D15/D16</f>
        <v>1.0331174565793346</v>
      </c>
      <c r="E23" s="185">
        <f t="shared" ref="E23:M23" si="8">E15/E16</f>
        <v>1.070827834277877</v>
      </c>
      <c r="F23" s="185">
        <f t="shared" si="8"/>
        <v>1.0697569077457347</v>
      </c>
      <c r="G23" s="185">
        <f t="shared" si="8"/>
        <v>1.014365486315945</v>
      </c>
      <c r="H23" s="185">
        <f t="shared" si="8"/>
        <v>0.85036703138968273</v>
      </c>
      <c r="I23" s="185">
        <f t="shared" si="8"/>
        <v>0.84798474587415351</v>
      </c>
      <c r="J23" s="185">
        <f t="shared" si="8"/>
        <v>1.1059002977991912</v>
      </c>
      <c r="K23" s="185">
        <f t="shared" si="8"/>
        <v>1.7584024356046948</v>
      </c>
      <c r="L23" s="185">
        <f t="shared" si="8"/>
        <v>0.89135270900609964</v>
      </c>
      <c r="M23" s="187">
        <f t="shared" si="8"/>
        <v>1.2584353911522119</v>
      </c>
      <c r="N23" s="188">
        <f>D23+E23+F23+G23+H23+I23+J23+L23+M23</f>
        <v>9.1421078601402304</v>
      </c>
    </row>
    <row r="24" spans="1:14" s="159" customFormat="1" ht="16.5" thickTop="1" thickBot="1">
      <c r="A24" s="183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s="159" customFormat="1" ht="15.75" thickTop="1">
      <c r="B25" s="232" t="s">
        <v>172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</row>
    <row r="26" spans="1:14" s="159" customFormat="1" ht="15.75" thickBo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s="159" customFormat="1">
      <c r="B27" s="156"/>
      <c r="C27" s="157"/>
      <c r="D27" s="158" t="s">
        <v>90</v>
      </c>
      <c r="E27" s="46" t="s">
        <v>91</v>
      </c>
      <c r="F27" s="46" t="s">
        <v>92</v>
      </c>
      <c r="G27" s="46" t="s">
        <v>93</v>
      </c>
      <c r="H27" s="46" t="s">
        <v>94</v>
      </c>
      <c r="I27" s="46" t="s">
        <v>95</v>
      </c>
      <c r="J27" s="46" t="s">
        <v>96</v>
      </c>
      <c r="K27" s="46" t="s">
        <v>97</v>
      </c>
      <c r="L27" s="46" t="s">
        <v>98</v>
      </c>
      <c r="M27" s="46" t="s">
        <v>99</v>
      </c>
      <c r="N27" s="46" t="s">
        <v>89</v>
      </c>
    </row>
    <row r="28" spans="1:14" s="159" customFormat="1">
      <c r="B28" s="160"/>
      <c r="C28" s="160">
        <v>2017</v>
      </c>
      <c r="D28" s="161">
        <v>11324.6</v>
      </c>
      <c r="E28" s="162">
        <v>7764.52</v>
      </c>
      <c r="F28" s="161">
        <v>5982.5</v>
      </c>
      <c r="G28" s="161">
        <v>56982.9</v>
      </c>
      <c r="H28" s="161">
        <v>14653.8</v>
      </c>
      <c r="I28" s="161">
        <v>8424.1</v>
      </c>
      <c r="J28" s="161">
        <v>7910</v>
      </c>
      <c r="K28" s="161">
        <v>16126.7</v>
      </c>
      <c r="L28" s="161">
        <v>3000</v>
      </c>
      <c r="M28" s="161">
        <v>5473.7</v>
      </c>
      <c r="N28" s="161">
        <f>SUM(D28:M28)</f>
        <v>137642.82</v>
      </c>
    </row>
    <row r="29" spans="1:14" s="159" customFormat="1" ht="15.75" thickBot="1">
      <c r="B29" s="163"/>
      <c r="C29" s="164">
        <v>2016</v>
      </c>
      <c r="D29" s="165">
        <v>6114.6</v>
      </c>
      <c r="E29" s="165">
        <v>3864.3</v>
      </c>
      <c r="F29" s="165">
        <v>2649.2</v>
      </c>
      <c r="G29" s="165">
        <v>46006.1</v>
      </c>
      <c r="H29" s="165">
        <v>7942.1</v>
      </c>
      <c r="I29" s="165">
        <v>4562.7</v>
      </c>
      <c r="J29" s="165">
        <v>4130.3</v>
      </c>
      <c r="K29" s="165">
        <v>4992.6000000000004</v>
      </c>
      <c r="L29" s="165">
        <v>1393.5</v>
      </c>
      <c r="M29" s="165">
        <v>800.2</v>
      </c>
      <c r="N29" s="165">
        <f>SUM(D29:M29)</f>
        <v>82455.600000000006</v>
      </c>
    </row>
    <row r="30" spans="1:14" s="159" customFormat="1" ht="16.5" thickTop="1" thickBot="1">
      <c r="B30" s="166"/>
      <c r="C30" s="167">
        <v>2015</v>
      </c>
      <c r="D30" s="168">
        <v>6868.9</v>
      </c>
      <c r="E30" s="168">
        <v>4268.8999999999996</v>
      </c>
      <c r="F30" s="168">
        <v>2607.4</v>
      </c>
      <c r="G30" s="168">
        <v>48962.5</v>
      </c>
      <c r="H30" s="168">
        <v>7410.3</v>
      </c>
      <c r="I30" s="168">
        <v>4297.1000000000004</v>
      </c>
      <c r="J30" s="168">
        <v>4044.9</v>
      </c>
      <c r="K30" s="168">
        <v>3940.1</v>
      </c>
      <c r="L30" s="168">
        <v>1332.8</v>
      </c>
      <c r="M30" s="168">
        <v>1037.4000000000001</v>
      </c>
      <c r="N30" s="169">
        <f>SUM(D30:M30)</f>
        <v>84770.3</v>
      </c>
    </row>
    <row r="31" spans="1:14" s="159" customFormat="1" ht="16.5" thickTop="1" thickBot="1">
      <c r="B31" s="170" t="s">
        <v>149</v>
      </c>
      <c r="C31" s="171">
        <v>2014</v>
      </c>
      <c r="D31" s="172">
        <v>6790.7</v>
      </c>
      <c r="E31" s="172">
        <v>4072.9</v>
      </c>
      <c r="F31" s="172">
        <v>2479.4</v>
      </c>
      <c r="G31" s="172">
        <v>49516</v>
      </c>
      <c r="H31" s="172">
        <v>8866.5</v>
      </c>
      <c r="I31" s="172">
        <v>4045.4</v>
      </c>
      <c r="J31" s="172">
        <v>3318.43</v>
      </c>
      <c r="K31" s="172">
        <v>3725.1</v>
      </c>
      <c r="L31" s="172">
        <v>1510.5</v>
      </c>
      <c r="M31" s="172">
        <v>962.1</v>
      </c>
      <c r="N31" s="173">
        <f t="shared" ref="N31:N32" si="9">SUM(D31:M31)</f>
        <v>85287.03</v>
      </c>
    </row>
    <row r="32" spans="1:14" s="159" customFormat="1" ht="15.75" thickTop="1">
      <c r="B32" s="174"/>
      <c r="C32" s="171">
        <v>2013</v>
      </c>
      <c r="D32" s="172">
        <v>6288.1</v>
      </c>
      <c r="E32" s="172">
        <v>4145.8</v>
      </c>
      <c r="F32" s="172">
        <v>2479.3000000000002</v>
      </c>
      <c r="G32" s="172">
        <v>51534.8</v>
      </c>
      <c r="H32" s="172">
        <v>8510.9</v>
      </c>
      <c r="I32" s="172">
        <v>3514.4</v>
      </c>
      <c r="J32" s="172">
        <v>3613.06</v>
      </c>
      <c r="K32" s="172">
        <v>3385.1</v>
      </c>
      <c r="L32" s="172">
        <v>1373.4</v>
      </c>
      <c r="M32" s="172">
        <v>866.5</v>
      </c>
      <c r="N32" s="173">
        <f t="shared" si="9"/>
        <v>85711.359999999986</v>
      </c>
    </row>
    <row r="33" spans="2:21" s="159" customFormat="1">
      <c r="B33" s="175"/>
      <c r="C33" s="176" t="s">
        <v>151</v>
      </c>
      <c r="D33" s="177">
        <f>D30/D31</f>
        <v>1.0115157494809077</v>
      </c>
      <c r="E33" s="177">
        <f t="shared" ref="E33:M33" si="10">E30/E31</f>
        <v>1.0481229590709322</v>
      </c>
      <c r="F33" s="177">
        <f t="shared" si="10"/>
        <v>1.0516253932403001</v>
      </c>
      <c r="G33" s="177">
        <f t="shared" si="10"/>
        <v>0.98882179497536149</v>
      </c>
      <c r="H33" s="177">
        <f t="shared" si="10"/>
        <v>0.83576383014718325</v>
      </c>
      <c r="I33" s="177">
        <f t="shared" si="10"/>
        <v>1.06221881643348</v>
      </c>
      <c r="J33" s="177">
        <f t="shared" si="10"/>
        <v>1.2189197903828015</v>
      </c>
      <c r="K33" s="177">
        <f t="shared" si="10"/>
        <v>1.0577165713672116</v>
      </c>
      <c r="L33" s="177">
        <f t="shared" si="10"/>
        <v>0.88235683548493871</v>
      </c>
      <c r="M33" s="177">
        <f t="shared" si="10"/>
        <v>1.0782662924851887</v>
      </c>
      <c r="N33" s="178"/>
    </row>
    <row r="34" spans="2:21" s="159" customFormat="1" ht="15.75" thickBot="1">
      <c r="B34" s="179"/>
      <c r="C34" s="180" t="s">
        <v>152</v>
      </c>
      <c r="D34" s="181">
        <f>D31/D32</f>
        <v>1.0799287543137035</v>
      </c>
      <c r="E34" s="181">
        <f t="shared" ref="E34:M34" si="11">E31/E32</f>
        <v>0.98241593902262525</v>
      </c>
      <c r="F34" s="181">
        <f t="shared" si="11"/>
        <v>1.0000403339652322</v>
      </c>
      <c r="G34" s="181">
        <f t="shared" si="11"/>
        <v>0.96082647065672122</v>
      </c>
      <c r="H34" s="181">
        <f t="shared" si="11"/>
        <v>1.0417817152122573</v>
      </c>
      <c r="I34" s="181">
        <f t="shared" si="11"/>
        <v>1.1510926473935807</v>
      </c>
      <c r="J34" s="181">
        <f t="shared" si="11"/>
        <v>0.91845416350683351</v>
      </c>
      <c r="K34" s="181">
        <f t="shared" si="11"/>
        <v>1.1004401642492099</v>
      </c>
      <c r="L34" s="181">
        <f t="shared" si="11"/>
        <v>1.099825251201398</v>
      </c>
      <c r="M34" s="181">
        <f t="shared" si="11"/>
        <v>1.110328909405655</v>
      </c>
      <c r="N34" s="182">
        <f t="shared" ref="N34" si="12">D34+E34+F34+G34+H34+I34+J34+K34+L34+M34</f>
        <v>10.445134348927219</v>
      </c>
    </row>
    <row r="35" spans="2:21" s="159" customFormat="1" ht="16.5" thickTop="1" thickBot="1">
      <c r="B35" s="183"/>
      <c r="C35" s="184" t="s">
        <v>165</v>
      </c>
      <c r="D35" s="185">
        <f>D29/D30</f>
        <v>0.89018620157521589</v>
      </c>
      <c r="E35" s="185">
        <f t="shared" ref="E35:M35" si="13">E29/E30</f>
        <v>0.90522148562861637</v>
      </c>
      <c r="F35" s="185">
        <f t="shared" si="13"/>
        <v>1.0160312955434532</v>
      </c>
      <c r="G35" s="185">
        <f t="shared" si="13"/>
        <v>0.93961909624712792</v>
      </c>
      <c r="H35" s="185">
        <f t="shared" si="13"/>
        <v>1.0717649757769592</v>
      </c>
      <c r="I35" s="185">
        <f t="shared" si="13"/>
        <v>1.0618091270857088</v>
      </c>
      <c r="J35" s="185">
        <f t="shared" si="13"/>
        <v>1.0211130065020149</v>
      </c>
      <c r="K35" s="185">
        <f t="shared" si="13"/>
        <v>1.2671251998680237</v>
      </c>
      <c r="L35" s="185">
        <f t="shared" si="13"/>
        <v>1.0455432172869148</v>
      </c>
      <c r="M35" s="185">
        <f t="shared" si="13"/>
        <v>0.77135145556198181</v>
      </c>
      <c r="N35" s="186">
        <f>SUM(D35:M35)</f>
        <v>9.9897650610760174</v>
      </c>
    </row>
    <row r="36" spans="2:21" ht="16.5" thickTop="1" thickBot="1">
      <c r="B36" s="184"/>
      <c r="C36" s="199" t="s">
        <v>179</v>
      </c>
      <c r="D36" s="185">
        <f>D28/D29</f>
        <v>1.8520590063127595</v>
      </c>
      <c r="E36" s="185">
        <f t="shared" ref="E36:M36" si="14">E28/E29</f>
        <v>2.0092953445643453</v>
      </c>
      <c r="F36" s="185">
        <f t="shared" si="14"/>
        <v>2.2582288992903519</v>
      </c>
      <c r="G36" s="185">
        <f t="shared" si="14"/>
        <v>1.238594447258081</v>
      </c>
      <c r="H36" s="185">
        <f t="shared" si="14"/>
        <v>1.8450787575074601</v>
      </c>
      <c r="I36" s="185">
        <f t="shared" si="14"/>
        <v>1.846297148618143</v>
      </c>
      <c r="J36" s="185">
        <f t="shared" si="14"/>
        <v>1.9151151248093359</v>
      </c>
      <c r="K36" s="185">
        <f t="shared" si="14"/>
        <v>3.2301205784561149</v>
      </c>
      <c r="L36" s="185">
        <f t="shared" si="14"/>
        <v>2.1528525296017222</v>
      </c>
      <c r="M36" s="187">
        <f t="shared" si="14"/>
        <v>6.8404148962759308</v>
      </c>
      <c r="N36" s="188">
        <f>D36+E36+F36+G36+H36+I36+J36+L36+M36</f>
        <v>21.95793615423813</v>
      </c>
      <c r="O36" s="155"/>
      <c r="P36" s="155"/>
      <c r="Q36" s="155"/>
      <c r="R36" s="155"/>
      <c r="S36" s="155"/>
      <c r="T36" s="155"/>
      <c r="U36" s="155"/>
    </row>
    <row r="37" spans="2:21" ht="16.5" thickTop="1" thickBot="1">
      <c r="B37" s="189"/>
      <c r="C37" s="190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2"/>
    </row>
    <row r="38" spans="2:21" ht="15.75" thickBot="1">
      <c r="B38" s="156"/>
      <c r="C38" s="157"/>
      <c r="D38" s="158" t="s">
        <v>90</v>
      </c>
      <c r="E38" s="46" t="s">
        <v>91</v>
      </c>
      <c r="F38" s="46" t="s">
        <v>92</v>
      </c>
      <c r="G38" s="46" t="s">
        <v>93</v>
      </c>
      <c r="H38" s="46" t="s">
        <v>94</v>
      </c>
      <c r="I38" s="46" t="s">
        <v>95</v>
      </c>
      <c r="J38" s="46" t="s">
        <v>96</v>
      </c>
      <c r="K38" s="46" t="s">
        <v>97</v>
      </c>
      <c r="L38" s="46" t="s">
        <v>98</v>
      </c>
      <c r="M38" s="46" t="s">
        <v>99</v>
      </c>
      <c r="N38" s="46" t="s">
        <v>89</v>
      </c>
    </row>
    <row r="39" spans="2:21" ht="16.5" thickTop="1" thickBot="1">
      <c r="B39" s="183"/>
      <c r="C39" s="183">
        <v>2017</v>
      </c>
      <c r="D39" s="193">
        <v>3318.9</v>
      </c>
      <c r="E39" s="193">
        <v>1440</v>
      </c>
      <c r="F39" s="193">
        <v>1052.5</v>
      </c>
      <c r="G39" s="193">
        <v>5708.8</v>
      </c>
      <c r="H39" s="193">
        <v>2858.8</v>
      </c>
      <c r="I39" s="193">
        <v>1041</v>
      </c>
      <c r="J39" s="193">
        <v>1044.3</v>
      </c>
      <c r="K39" s="193">
        <v>1369.8</v>
      </c>
      <c r="L39" s="193">
        <v>1171</v>
      </c>
      <c r="M39" s="193">
        <v>499.9</v>
      </c>
      <c r="N39" s="193">
        <f>SUM(D39:M39)</f>
        <v>19505</v>
      </c>
    </row>
    <row r="40" spans="2:21" ht="16.5" thickTop="1" thickBot="1">
      <c r="B40" s="184"/>
      <c r="C40" s="184">
        <v>2016</v>
      </c>
      <c r="D40" s="194">
        <v>3202.8</v>
      </c>
      <c r="E40" s="194">
        <v>1018.6</v>
      </c>
      <c r="F40" s="194">
        <v>722.1</v>
      </c>
      <c r="G40" s="194">
        <v>8050.4</v>
      </c>
      <c r="H40" s="194">
        <v>3506.4</v>
      </c>
      <c r="I40" s="194">
        <v>939.3</v>
      </c>
      <c r="J40" s="194">
        <v>955.5</v>
      </c>
      <c r="K40" s="194">
        <v>1318.7</v>
      </c>
      <c r="L40" s="194">
        <v>908.8</v>
      </c>
      <c r="M40" s="194">
        <v>436.3</v>
      </c>
      <c r="N40" s="194">
        <f>SUM(D40:M40)</f>
        <v>21058.9</v>
      </c>
    </row>
    <row r="41" spans="2:21" ht="16.5" thickTop="1" thickBot="1">
      <c r="B41" s="166"/>
      <c r="C41" s="167">
        <v>2015</v>
      </c>
      <c r="D41" s="195">
        <v>4265.8999999999996</v>
      </c>
      <c r="E41" s="195">
        <v>1201.5999999999999</v>
      </c>
      <c r="F41" s="195">
        <v>1183.3</v>
      </c>
      <c r="G41" s="195">
        <v>8270.4</v>
      </c>
      <c r="H41" s="195">
        <v>2555.3000000000002</v>
      </c>
      <c r="I41" s="195">
        <v>854.1</v>
      </c>
      <c r="J41" s="195">
        <v>689.9</v>
      </c>
      <c r="K41" s="195">
        <v>1247.5999999999999</v>
      </c>
      <c r="L41" s="195">
        <v>826.3</v>
      </c>
      <c r="M41" s="195">
        <v>420.8</v>
      </c>
      <c r="N41" s="196">
        <f>SUM(D41:M41)</f>
        <v>21515.199999999997</v>
      </c>
    </row>
    <row r="42" spans="2:21" ht="16.5" thickTop="1" thickBot="1">
      <c r="B42" s="170" t="s">
        <v>150</v>
      </c>
      <c r="C42" s="171">
        <v>2014</v>
      </c>
      <c r="D42" s="172">
        <v>4031.6</v>
      </c>
      <c r="E42" s="172">
        <v>3004.5</v>
      </c>
      <c r="F42" s="172">
        <v>1500.4</v>
      </c>
      <c r="G42" s="172">
        <v>10355</v>
      </c>
      <c r="H42" s="172">
        <v>4642</v>
      </c>
      <c r="I42" s="172">
        <v>1318.3</v>
      </c>
      <c r="J42" s="172">
        <v>771.99</v>
      </c>
      <c r="K42" s="172">
        <v>1396.8</v>
      </c>
      <c r="L42" s="172">
        <v>800.9</v>
      </c>
      <c r="M42" s="172">
        <v>806.03</v>
      </c>
      <c r="N42" s="196">
        <f t="shared" ref="N42:N43" si="15">SUM(D42:M42)</f>
        <v>28627.52</v>
      </c>
    </row>
    <row r="43" spans="2:21" ht="15.75" thickTop="1">
      <c r="B43" s="174"/>
      <c r="C43" s="171">
        <v>2013</v>
      </c>
      <c r="D43" s="172">
        <v>3691.6</v>
      </c>
      <c r="E43" s="172">
        <v>1329.6</v>
      </c>
      <c r="F43" s="172">
        <v>890.8</v>
      </c>
      <c r="G43" s="172">
        <v>6803.4</v>
      </c>
      <c r="H43" s="172">
        <v>1824.3</v>
      </c>
      <c r="I43" s="172">
        <v>1095</v>
      </c>
      <c r="J43" s="172">
        <v>6596.25</v>
      </c>
      <c r="K43" s="172">
        <v>1583.9</v>
      </c>
      <c r="L43" s="172">
        <v>741.4</v>
      </c>
      <c r="M43" s="172">
        <v>276.5</v>
      </c>
      <c r="N43" s="196">
        <f t="shared" si="15"/>
        <v>24832.75</v>
      </c>
    </row>
    <row r="44" spans="2:21">
      <c r="B44" s="175"/>
      <c r="C44" s="176" t="s">
        <v>151</v>
      </c>
      <c r="D44" s="197">
        <f>D41/D42</f>
        <v>1.0581158845123524</v>
      </c>
      <c r="E44" s="177">
        <f t="shared" ref="E44:N45" si="16">E41/E42</f>
        <v>0.39993343318355795</v>
      </c>
      <c r="F44" s="177">
        <f t="shared" si="16"/>
        <v>0.78865635830445202</v>
      </c>
      <c r="G44" s="177">
        <f t="shared" si="16"/>
        <v>0.79868662481892805</v>
      </c>
      <c r="H44" s="177">
        <f t="shared" si="16"/>
        <v>0.55047393364928909</v>
      </c>
      <c r="I44" s="177">
        <f t="shared" si="16"/>
        <v>0.647879845255253</v>
      </c>
      <c r="J44" s="177">
        <f t="shared" si="16"/>
        <v>0.89366442570499616</v>
      </c>
      <c r="K44" s="177">
        <f t="shared" si="16"/>
        <v>0.89318442153493693</v>
      </c>
      <c r="L44" s="177">
        <f t="shared" si="16"/>
        <v>1.0317143213884379</v>
      </c>
      <c r="M44" s="177">
        <f t="shared" si="16"/>
        <v>0.52206493554830469</v>
      </c>
      <c r="N44" s="178"/>
    </row>
    <row r="45" spans="2:21" ht="15.75" thickBot="1">
      <c r="B45" s="179"/>
      <c r="C45" s="180" t="s">
        <v>152</v>
      </c>
      <c r="D45" s="181">
        <f>D42/D43</f>
        <v>1.092100986022321</v>
      </c>
      <c r="E45" s="181">
        <f t="shared" si="16"/>
        <v>2.2597021660649821</v>
      </c>
      <c r="F45" s="181">
        <f t="shared" si="16"/>
        <v>1.6843286933093851</v>
      </c>
      <c r="G45" s="181">
        <f t="shared" si="16"/>
        <v>1.5220331010965107</v>
      </c>
      <c r="H45" s="181">
        <f t="shared" si="16"/>
        <v>2.5445376308721155</v>
      </c>
      <c r="I45" s="181">
        <f t="shared" si="16"/>
        <v>1.2039269406392694</v>
      </c>
      <c r="J45" s="181">
        <f t="shared" si="16"/>
        <v>0.11703467879476975</v>
      </c>
      <c r="K45" s="181">
        <f t="shared" si="16"/>
        <v>0.88187385567270649</v>
      </c>
      <c r="L45" s="181">
        <f t="shared" si="16"/>
        <v>1.0802535743188562</v>
      </c>
      <c r="M45" s="181">
        <f t="shared" si="16"/>
        <v>2.9151175406871608</v>
      </c>
      <c r="N45" s="182">
        <f t="shared" si="16"/>
        <v>1.1528131197712699</v>
      </c>
    </row>
    <row r="46" spans="2:21" ht="16.5" thickTop="1" thickBot="1">
      <c r="B46" s="184"/>
      <c r="C46" s="184" t="s">
        <v>165</v>
      </c>
      <c r="D46" s="185">
        <f t="shared" ref="D46:M46" si="17">D40/D41</f>
        <v>0.75079115778616479</v>
      </c>
      <c r="E46" s="185">
        <f t="shared" si="17"/>
        <v>0.84770306258322248</v>
      </c>
      <c r="F46" s="185">
        <f t="shared" si="17"/>
        <v>0.61024254204343786</v>
      </c>
      <c r="G46" s="185">
        <f t="shared" si="17"/>
        <v>0.97339911007931901</v>
      </c>
      <c r="H46" s="185">
        <f t="shared" si="17"/>
        <v>1.3722067858959808</v>
      </c>
      <c r="I46" s="185">
        <f t="shared" si="17"/>
        <v>1.0997541271513873</v>
      </c>
      <c r="J46" s="185">
        <f t="shared" si="17"/>
        <v>1.3849833309175243</v>
      </c>
      <c r="K46" s="185">
        <f t="shared" si="17"/>
        <v>1.0569894196857967</v>
      </c>
      <c r="L46" s="185">
        <f t="shared" si="17"/>
        <v>1.099842672152971</v>
      </c>
      <c r="M46" s="185">
        <f t="shared" si="17"/>
        <v>1.0368346007604563</v>
      </c>
      <c r="N46" s="198">
        <f>SUM(D46:M46)</f>
        <v>10.232746809056259</v>
      </c>
    </row>
    <row r="47" spans="2:21" ht="16.5" thickTop="1" thickBot="1">
      <c r="B47" s="184"/>
      <c r="C47" s="184" t="s">
        <v>179</v>
      </c>
      <c r="D47" s="185">
        <f>D39/D40</f>
        <v>1.0362495316597977</v>
      </c>
      <c r="E47" s="185">
        <f t="shared" ref="E47:M47" si="18">E39/E40</f>
        <v>1.4137050854113489</v>
      </c>
      <c r="F47" s="185">
        <f t="shared" si="18"/>
        <v>1.4575543553524442</v>
      </c>
      <c r="G47" s="185">
        <f t="shared" si="18"/>
        <v>0.70913246546755448</v>
      </c>
      <c r="H47" s="185">
        <f t="shared" si="18"/>
        <v>0.81530914898471374</v>
      </c>
      <c r="I47" s="185">
        <f t="shared" si="18"/>
        <v>1.1082721175343342</v>
      </c>
      <c r="J47" s="185">
        <f t="shared" si="18"/>
        <v>1.0929356357927786</v>
      </c>
      <c r="K47" s="185">
        <f t="shared" si="18"/>
        <v>1.0387502843709713</v>
      </c>
      <c r="L47" s="185">
        <f t="shared" si="18"/>
        <v>1.288512323943662</v>
      </c>
      <c r="M47" s="185">
        <f t="shared" si="18"/>
        <v>1.1457712583085033</v>
      </c>
      <c r="N47" s="185">
        <f>SUM(D47:M47)</f>
        <v>11.106192206826108</v>
      </c>
    </row>
    <row r="48" spans="2:21" ht="15.75" thickTop="1">
      <c r="B48" s="50"/>
      <c r="C48" s="50"/>
      <c r="D48" s="51"/>
      <c r="E48" s="51"/>
      <c r="F48" s="52"/>
      <c r="G48" s="52"/>
      <c r="H48" s="52"/>
      <c r="I48" s="52"/>
      <c r="J48" s="52"/>
      <c r="K48" s="52"/>
      <c r="L48" s="52"/>
      <c r="M48" s="53"/>
      <c r="N48" s="52"/>
    </row>
    <row r="49" spans="2:14">
      <c r="B49" s="234" t="s">
        <v>173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  <row r="50" spans="2:14" ht="15.75" thickBot="1">
      <c r="B50" s="118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2:14" ht="15.75" thickBot="1">
      <c r="B51" s="76"/>
      <c r="C51" s="77"/>
      <c r="D51" s="40" t="s">
        <v>90</v>
      </c>
      <c r="E51" s="41" t="s">
        <v>91</v>
      </c>
      <c r="F51" s="41" t="s">
        <v>92</v>
      </c>
      <c r="G51" s="41" t="s">
        <v>93</v>
      </c>
      <c r="H51" s="41" t="s">
        <v>94</v>
      </c>
      <c r="I51" s="41" t="s">
        <v>95</v>
      </c>
      <c r="J51" s="41" t="s">
        <v>96</v>
      </c>
      <c r="K51" s="41" t="s">
        <v>97</v>
      </c>
      <c r="L51" s="41" t="s">
        <v>98</v>
      </c>
      <c r="M51" s="78" t="s">
        <v>99</v>
      </c>
      <c r="N51" s="79" t="s">
        <v>89</v>
      </c>
    </row>
    <row r="52" spans="2:14" ht="30.75" thickTop="1">
      <c r="B52" s="75" t="s">
        <v>177</v>
      </c>
      <c r="C52" s="61"/>
      <c r="D52" s="85">
        <v>0</v>
      </c>
      <c r="E52" s="85">
        <v>40210.68</v>
      </c>
      <c r="F52" s="85">
        <v>261626.7</v>
      </c>
      <c r="G52" s="85">
        <v>0</v>
      </c>
      <c r="H52" s="85">
        <f>304567.04+963</f>
        <v>305530.03999999998</v>
      </c>
      <c r="I52" s="85">
        <v>15588</v>
      </c>
      <c r="J52" s="85">
        <v>0</v>
      </c>
      <c r="K52" s="85">
        <v>0</v>
      </c>
      <c r="L52" s="85">
        <v>0</v>
      </c>
      <c r="M52" s="85">
        <v>0</v>
      </c>
      <c r="N52" s="86">
        <f>SUM(D52:M52)</f>
        <v>622955.41999999993</v>
      </c>
    </row>
    <row r="53" spans="2:14">
      <c r="B53" s="57" t="s">
        <v>154</v>
      </c>
      <c r="C53" s="39"/>
      <c r="D53" s="87">
        <v>52914577.109999999</v>
      </c>
      <c r="E53" s="87">
        <v>50064493.950000003</v>
      </c>
      <c r="F53" s="88">
        <v>23714928.640000001</v>
      </c>
      <c r="G53" s="87">
        <v>131889897.04000001</v>
      </c>
      <c r="H53" s="87">
        <v>71700075.930000007</v>
      </c>
      <c r="I53" s="87">
        <v>56018065.990000002</v>
      </c>
      <c r="J53" s="87">
        <v>45429060.600000001</v>
      </c>
      <c r="K53" s="87">
        <v>56859032.25</v>
      </c>
      <c r="L53" s="87">
        <v>22565017.239999998</v>
      </c>
      <c r="M53" s="87">
        <v>40531144.289999999</v>
      </c>
      <c r="N53" s="89">
        <f>SUM(D53:M53)</f>
        <v>551686293.04000008</v>
      </c>
    </row>
    <row r="54" spans="2:14" ht="15.75" thickBot="1">
      <c r="B54" s="48" t="s">
        <v>155</v>
      </c>
      <c r="C54" s="49"/>
      <c r="D54" s="60">
        <f>D52/D53</f>
        <v>0</v>
      </c>
      <c r="E54" s="60">
        <f t="shared" ref="E54:N54" si="19">E52/E53</f>
        <v>8.0317759808296236E-4</v>
      </c>
      <c r="F54" s="60">
        <f t="shared" si="19"/>
        <v>1.1032152108554689E-2</v>
      </c>
      <c r="G54" s="60">
        <f t="shared" si="19"/>
        <v>0</v>
      </c>
      <c r="H54" s="60">
        <f t="shared" si="19"/>
        <v>4.261223381385057E-3</v>
      </c>
      <c r="I54" s="60">
        <f t="shared" si="19"/>
        <v>2.7826737186504571E-4</v>
      </c>
      <c r="J54" s="60">
        <f t="shared" si="19"/>
        <v>0</v>
      </c>
      <c r="K54" s="60">
        <f t="shared" si="19"/>
        <v>0</v>
      </c>
      <c r="L54" s="60">
        <f t="shared" si="19"/>
        <v>0</v>
      </c>
      <c r="M54" s="60">
        <f t="shared" si="19"/>
        <v>0</v>
      </c>
      <c r="N54" s="60">
        <f t="shared" si="19"/>
        <v>1.1291841538554094E-3</v>
      </c>
    </row>
    <row r="55" spans="2:14" ht="16.5" thickTop="1" thickBot="1">
      <c r="B55" s="120"/>
      <c r="C55" s="121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 ht="15.75" thickBot="1">
      <c r="B56" s="76"/>
      <c r="C56" s="77"/>
      <c r="D56" s="40" t="s">
        <v>90</v>
      </c>
      <c r="E56" s="41" t="s">
        <v>91</v>
      </c>
      <c r="F56" s="41" t="s">
        <v>92</v>
      </c>
      <c r="G56" s="41" t="s">
        <v>93</v>
      </c>
      <c r="H56" s="41" t="s">
        <v>94</v>
      </c>
      <c r="I56" s="41" t="s">
        <v>95</v>
      </c>
      <c r="J56" s="41" t="s">
        <v>96</v>
      </c>
      <c r="K56" s="41" t="s">
        <v>97</v>
      </c>
      <c r="L56" s="41" t="s">
        <v>98</v>
      </c>
      <c r="M56" s="78" t="s">
        <v>99</v>
      </c>
      <c r="N56" s="79" t="s">
        <v>89</v>
      </c>
    </row>
    <row r="57" spans="2:14" ht="30.75" thickTop="1">
      <c r="B57" s="75" t="s">
        <v>163</v>
      </c>
      <c r="C57" s="61"/>
      <c r="D57" s="85">
        <v>0</v>
      </c>
      <c r="E57" s="85">
        <v>29380</v>
      </c>
      <c r="F57" s="85">
        <v>0</v>
      </c>
      <c r="G57" s="85">
        <v>1495650</v>
      </c>
      <c r="H57" s="85">
        <v>1879460</v>
      </c>
      <c r="I57" s="85">
        <v>951480</v>
      </c>
      <c r="J57" s="85">
        <v>0</v>
      </c>
      <c r="K57" s="85">
        <v>61360</v>
      </c>
      <c r="L57" s="85">
        <v>0</v>
      </c>
      <c r="M57" s="85">
        <v>0</v>
      </c>
      <c r="N57" s="86">
        <f>SUM(D57:M57)</f>
        <v>4417330</v>
      </c>
    </row>
    <row r="58" spans="2:14">
      <c r="B58" s="57" t="s">
        <v>154</v>
      </c>
      <c r="C58" s="39"/>
      <c r="D58" s="87">
        <v>82654527.400000006</v>
      </c>
      <c r="E58" s="87">
        <v>71840891.700000003</v>
      </c>
      <c r="F58" s="88">
        <v>86020155.019999996</v>
      </c>
      <c r="G58" s="87">
        <v>272857427.06999999</v>
      </c>
      <c r="H58" s="87">
        <v>63826819.549999997</v>
      </c>
      <c r="I58" s="87">
        <v>84993100.109999999</v>
      </c>
      <c r="J58" s="87">
        <v>84050642.950000003</v>
      </c>
      <c r="K58" s="87">
        <v>50613622.869999997</v>
      </c>
      <c r="L58" s="87">
        <v>24115424.84</v>
      </c>
      <c r="M58" s="87">
        <v>33017168.210000001</v>
      </c>
      <c r="N58" s="89">
        <f>SUM(D58:M58)</f>
        <v>853989779.72000015</v>
      </c>
    </row>
    <row r="59" spans="2:14" ht="45.75" customHeight="1" thickBot="1">
      <c r="B59" s="48" t="s">
        <v>155</v>
      </c>
      <c r="C59" s="49"/>
      <c r="D59" s="60">
        <f>D57/D58</f>
        <v>0</v>
      </c>
      <c r="E59" s="60">
        <f t="shared" ref="E59:N59" si="20">E57/E58</f>
        <v>4.0895928912864537E-4</v>
      </c>
      <c r="F59" s="60">
        <f t="shared" si="20"/>
        <v>0</v>
      </c>
      <c r="G59" s="60">
        <f t="shared" si="20"/>
        <v>5.4814340810166026E-3</v>
      </c>
      <c r="H59" s="60">
        <f t="shared" si="20"/>
        <v>2.9446242398584312E-2</v>
      </c>
      <c r="I59" s="60">
        <f t="shared" si="20"/>
        <v>1.1194791092083628E-2</v>
      </c>
      <c r="J59" s="60">
        <f t="shared" si="20"/>
        <v>0</v>
      </c>
      <c r="K59" s="60">
        <f t="shared" si="20"/>
        <v>1.2123218319621545E-3</v>
      </c>
      <c r="L59" s="60">
        <f t="shared" si="20"/>
        <v>0</v>
      </c>
      <c r="M59" s="60">
        <f t="shared" si="20"/>
        <v>0</v>
      </c>
      <c r="N59" s="60">
        <f t="shared" si="20"/>
        <v>5.1725794674595772E-3</v>
      </c>
    </row>
    <row r="60" spans="2:14" ht="15.75" thickTop="1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2:14" ht="15.75" thickBot="1"/>
    <row r="62" spans="2:14" ht="15.75" thickBot="1">
      <c r="B62" s="45"/>
      <c r="C62" s="45"/>
      <c r="D62" s="40" t="s">
        <v>90</v>
      </c>
      <c r="E62" s="41" t="s">
        <v>91</v>
      </c>
      <c r="F62" s="41" t="s">
        <v>92</v>
      </c>
      <c r="G62" s="41" t="s">
        <v>93</v>
      </c>
      <c r="H62" s="41" t="s">
        <v>94</v>
      </c>
      <c r="I62" s="41" t="s">
        <v>95</v>
      </c>
      <c r="J62" s="41" t="s">
        <v>96</v>
      </c>
      <c r="K62" s="41" t="s">
        <v>97</v>
      </c>
      <c r="L62" s="41" t="s">
        <v>98</v>
      </c>
      <c r="M62" s="41" t="s">
        <v>99</v>
      </c>
      <c r="N62" s="46" t="s">
        <v>89</v>
      </c>
    </row>
    <row r="63" spans="2:14" ht="30.75" thickTop="1">
      <c r="B63" s="54" t="s">
        <v>153</v>
      </c>
      <c r="C63" s="47"/>
      <c r="D63" s="55">
        <v>445.5</v>
      </c>
      <c r="E63" s="55">
        <f>1066.7</f>
        <v>1066.7</v>
      </c>
      <c r="F63" s="55">
        <v>49.4</v>
      </c>
      <c r="G63" s="55"/>
      <c r="H63" s="55">
        <v>1102.5</v>
      </c>
      <c r="I63" s="55">
        <v>783.9</v>
      </c>
      <c r="J63" s="55">
        <v>894.7</v>
      </c>
      <c r="K63" s="55"/>
      <c r="L63" s="55">
        <v>301.3</v>
      </c>
      <c r="M63" s="55"/>
      <c r="N63" s="56">
        <f>SUM(D63:M63)</f>
        <v>4644.0000000000009</v>
      </c>
    </row>
    <row r="64" spans="2:14">
      <c r="B64" s="57" t="s">
        <v>154</v>
      </c>
      <c r="C64" s="39"/>
      <c r="D64" s="58">
        <v>63239</v>
      </c>
      <c r="E64" s="58">
        <v>55542.1</v>
      </c>
      <c r="F64" s="59">
        <v>37587.4</v>
      </c>
      <c r="G64" s="58">
        <v>296680.2</v>
      </c>
      <c r="H64" s="58">
        <v>77907.100000000006</v>
      </c>
      <c r="I64" s="58">
        <v>49135</v>
      </c>
      <c r="J64" s="58">
        <v>49417</v>
      </c>
      <c r="K64" s="58">
        <v>53100.6</v>
      </c>
      <c r="L64" s="58">
        <v>21924.5</v>
      </c>
      <c r="M64" s="58">
        <v>30340.2</v>
      </c>
      <c r="N64" s="56">
        <f>SUM(D64:M64)</f>
        <v>734873.1</v>
      </c>
    </row>
    <row r="65" spans="2:14" ht="15.75" thickBot="1">
      <c r="B65" s="48" t="s">
        <v>155</v>
      </c>
      <c r="C65" s="49"/>
      <c r="D65" s="60">
        <f>D63/D64</f>
        <v>7.0447034266829011E-3</v>
      </c>
      <c r="E65" s="60">
        <f t="shared" ref="E65:N65" si="21">E63/E64</f>
        <v>1.9205251511916186E-2</v>
      </c>
      <c r="F65" s="60">
        <f t="shared" si="21"/>
        <v>1.3142702075695579E-3</v>
      </c>
      <c r="G65" s="60">
        <f t="shared" si="21"/>
        <v>0</v>
      </c>
      <c r="H65" s="60">
        <f t="shared" si="21"/>
        <v>1.415147014842036E-2</v>
      </c>
      <c r="I65" s="60">
        <f t="shared" si="21"/>
        <v>1.5954004273939146E-2</v>
      </c>
      <c r="J65" s="60">
        <f t="shared" si="21"/>
        <v>1.8105105530485461E-2</v>
      </c>
      <c r="K65" s="60">
        <f t="shared" si="21"/>
        <v>0</v>
      </c>
      <c r="L65" s="60">
        <f t="shared" si="21"/>
        <v>1.3742616707336543E-2</v>
      </c>
      <c r="M65" s="60">
        <f t="shared" si="21"/>
        <v>0</v>
      </c>
      <c r="N65" s="60">
        <f t="shared" si="21"/>
        <v>6.3194584207804053E-3</v>
      </c>
    </row>
    <row r="66" spans="2:14" ht="15.75" thickTop="1">
      <c r="B66" s="61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</row>
    <row r="67" spans="2:14" ht="18.75" customHeight="1">
      <c r="B67" s="64" t="s">
        <v>156</v>
      </c>
      <c r="C67" s="39"/>
      <c r="D67" s="43">
        <v>0</v>
      </c>
      <c r="E67" s="43">
        <v>0</v>
      </c>
      <c r="F67" s="43">
        <v>402.3</v>
      </c>
      <c r="G67" s="43">
        <v>1648</v>
      </c>
      <c r="H67" s="43">
        <v>3136.8</v>
      </c>
      <c r="I67" s="43">
        <v>1044.5</v>
      </c>
      <c r="J67" s="43">
        <v>0</v>
      </c>
      <c r="K67" s="43">
        <v>362.1</v>
      </c>
      <c r="L67" s="43">
        <v>0</v>
      </c>
      <c r="M67" s="43">
        <v>0</v>
      </c>
      <c r="N67" s="43">
        <f>SUM(D67:M67)</f>
        <v>6593.7000000000007</v>
      </c>
    </row>
    <row r="68" spans="2:14">
      <c r="B68" s="39" t="s">
        <v>154</v>
      </c>
      <c r="C68" s="39"/>
      <c r="D68" s="43">
        <v>56650.6</v>
      </c>
      <c r="E68" s="43">
        <v>53063.8</v>
      </c>
      <c r="F68" s="43">
        <v>30807.200000000001</v>
      </c>
      <c r="G68" s="43">
        <v>379124</v>
      </c>
      <c r="H68" s="43">
        <v>87770.7</v>
      </c>
      <c r="I68" s="43">
        <v>44520.2</v>
      </c>
      <c r="J68" s="43">
        <v>65798.100000000006</v>
      </c>
      <c r="K68" s="43">
        <v>53066.7</v>
      </c>
      <c r="L68" s="43">
        <v>23053.4</v>
      </c>
      <c r="M68" s="43">
        <v>58748.1</v>
      </c>
      <c r="N68" s="43">
        <f>SUM(D68:M68)</f>
        <v>852602.79999999981</v>
      </c>
    </row>
    <row r="69" spans="2:14">
      <c r="B69" s="39" t="s">
        <v>155</v>
      </c>
      <c r="C69" s="39"/>
      <c r="D69" s="65">
        <f>D67/D68</f>
        <v>0</v>
      </c>
      <c r="E69" s="65">
        <f t="shared" ref="E69:N69" si="22">E67/E68</f>
        <v>0</v>
      </c>
      <c r="F69" s="65">
        <f t="shared" si="22"/>
        <v>1.3058635643615778E-2</v>
      </c>
      <c r="G69" s="65">
        <f t="shared" si="22"/>
        <v>4.3468627678543165E-3</v>
      </c>
      <c r="H69" s="65">
        <f t="shared" si="22"/>
        <v>3.5738577908117401E-2</v>
      </c>
      <c r="I69" s="65">
        <f t="shared" si="22"/>
        <v>2.346126028184959E-2</v>
      </c>
      <c r="J69" s="65">
        <f t="shared" si="22"/>
        <v>0</v>
      </c>
      <c r="K69" s="65">
        <f t="shared" si="22"/>
        <v>6.823488176200895E-3</v>
      </c>
      <c r="L69" s="65">
        <f t="shared" si="22"/>
        <v>0</v>
      </c>
      <c r="M69" s="65">
        <f t="shared" si="22"/>
        <v>0</v>
      </c>
      <c r="N69" s="65">
        <f t="shared" si="22"/>
        <v>7.7336128851559043E-3</v>
      </c>
    </row>
    <row r="71" spans="2:14" ht="15.75" thickBot="1">
      <c r="B71" s="232" t="s">
        <v>157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</row>
    <row r="72" spans="2:14" ht="15.75" thickBot="1">
      <c r="B72" s="45"/>
      <c r="C72" s="45"/>
      <c r="D72" s="40" t="s">
        <v>90</v>
      </c>
      <c r="E72" s="41" t="s">
        <v>91</v>
      </c>
      <c r="F72" s="41" t="s">
        <v>92</v>
      </c>
      <c r="G72" s="41" t="s">
        <v>93</v>
      </c>
      <c r="H72" s="41" t="s">
        <v>94</v>
      </c>
      <c r="I72" s="41" t="s">
        <v>95</v>
      </c>
      <c r="J72" s="41" t="s">
        <v>96</v>
      </c>
      <c r="K72" s="41" t="s">
        <v>97</v>
      </c>
      <c r="L72" s="41" t="s">
        <v>98</v>
      </c>
      <c r="M72" s="41" t="s">
        <v>99</v>
      </c>
      <c r="N72" s="46" t="s">
        <v>89</v>
      </c>
    </row>
    <row r="73" spans="2:14" ht="16.5" thickTop="1" thickBot="1">
      <c r="B73" s="114" t="s">
        <v>178</v>
      </c>
      <c r="C73" s="4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2:14" ht="15.75" thickTop="1">
      <c r="B74" s="127" t="s">
        <v>154</v>
      </c>
      <c r="C74" s="123"/>
      <c r="D74" s="122">
        <v>52914577.109999999</v>
      </c>
      <c r="E74" s="124">
        <v>50064493.950000003</v>
      </c>
      <c r="F74" s="125">
        <v>23714928.640000001</v>
      </c>
      <c r="G74" s="124">
        <v>131889897.04000001</v>
      </c>
      <c r="H74" s="124">
        <v>71700075.930000007</v>
      </c>
      <c r="I74" s="124">
        <v>56018065.990000002</v>
      </c>
      <c r="J74" s="124">
        <v>45429060.600000001</v>
      </c>
      <c r="K74" s="124">
        <v>56859032.25</v>
      </c>
      <c r="L74" s="124">
        <v>22565017.239999998</v>
      </c>
      <c r="M74" s="124">
        <v>40531144.289999999</v>
      </c>
      <c r="N74" s="126">
        <f>SUM(D74:M74)</f>
        <v>551686293.04000008</v>
      </c>
    </row>
    <row r="75" spans="2:14">
      <c r="B75" s="57" t="s">
        <v>159</v>
      </c>
      <c r="C75" s="39"/>
      <c r="D75" s="58">
        <v>16637767.18</v>
      </c>
      <c r="E75" s="58">
        <v>42279651.979999997</v>
      </c>
      <c r="F75" s="58">
        <v>15000</v>
      </c>
      <c r="G75" s="58">
        <v>128228881.43000001</v>
      </c>
      <c r="H75" s="58">
        <v>4820810.62</v>
      </c>
      <c r="I75" s="58">
        <v>0</v>
      </c>
      <c r="J75" s="58">
        <v>6865953.8399999999</v>
      </c>
      <c r="K75" s="58">
        <v>31267117.640000001</v>
      </c>
      <c r="L75" s="58">
        <v>2370587.25</v>
      </c>
      <c r="M75" s="58">
        <v>37440437.170000002</v>
      </c>
      <c r="N75" s="56">
        <f>SUM(D75:M75)</f>
        <v>269926207.11000001</v>
      </c>
    </row>
    <row r="76" spans="2:14">
      <c r="B76" s="57" t="s">
        <v>160</v>
      </c>
      <c r="C76" s="39"/>
      <c r="D76" s="58">
        <v>36276809.93</v>
      </c>
      <c r="E76" s="58">
        <v>7684841.9699999997</v>
      </c>
      <c r="F76" s="58">
        <v>23699928.640000001</v>
      </c>
      <c r="G76" s="58">
        <v>0</v>
      </c>
      <c r="H76" s="58">
        <v>66879265.310000002</v>
      </c>
      <c r="I76" s="58">
        <v>56018065.990000002</v>
      </c>
      <c r="J76" s="58">
        <v>38563106.759999998</v>
      </c>
      <c r="K76" s="58">
        <v>25591914.609999999</v>
      </c>
      <c r="L76" s="58">
        <v>20194429.989999998</v>
      </c>
      <c r="M76" s="58">
        <v>3090707.12</v>
      </c>
      <c r="N76" s="56">
        <f>SUM(D76:M76)</f>
        <v>277999070.31999999</v>
      </c>
    </row>
    <row r="77" spans="2:14" ht="15.75" thickBot="1">
      <c r="B77" s="48" t="s">
        <v>161</v>
      </c>
      <c r="C77" s="49"/>
      <c r="D77" s="60">
        <f t="shared" ref="D77:F77" si="23">D76/D74</f>
        <v>0.68557308611929302</v>
      </c>
      <c r="E77" s="60">
        <f t="shared" si="23"/>
        <v>0.15349884446400161</v>
      </c>
      <c r="F77" s="60">
        <f t="shared" si="23"/>
        <v>0.999367487027783</v>
      </c>
      <c r="G77" s="60">
        <f>G76/G74</f>
        <v>0</v>
      </c>
      <c r="H77" s="60">
        <f t="shared" ref="H77:J77" si="24">H76/H74</f>
        <v>0.93276421876168569</v>
      </c>
      <c r="I77" s="60">
        <f t="shared" si="24"/>
        <v>1</v>
      </c>
      <c r="J77" s="60">
        <f t="shared" si="24"/>
        <v>0.84886427873879466</v>
      </c>
      <c r="K77" s="60">
        <f>K76/K74</f>
        <v>0.45009409406541562</v>
      </c>
      <c r="L77" s="60">
        <f t="shared" ref="L77:M77" si="25">L76/L74</f>
        <v>0.89494414186408133</v>
      </c>
      <c r="M77" s="60">
        <f t="shared" si="25"/>
        <v>7.6255116260375386E-2</v>
      </c>
      <c r="N77" s="69"/>
    </row>
    <row r="78" spans="2:14" ht="15.75" thickTop="1">
      <c r="B78" s="128"/>
      <c r="C78" s="45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</row>
    <row r="79" spans="2:14" ht="15.75" thickBot="1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 ht="15.75" thickBot="1">
      <c r="B80" s="45"/>
      <c r="C80" s="45"/>
      <c r="D80" s="40" t="s">
        <v>90</v>
      </c>
      <c r="E80" s="41" t="s">
        <v>91</v>
      </c>
      <c r="F80" s="41" t="s">
        <v>92</v>
      </c>
      <c r="G80" s="41" t="s">
        <v>93</v>
      </c>
      <c r="H80" s="41" t="s">
        <v>94</v>
      </c>
      <c r="I80" s="41" t="s">
        <v>95</v>
      </c>
      <c r="J80" s="41" t="s">
        <v>96</v>
      </c>
      <c r="K80" s="41" t="s">
        <v>97</v>
      </c>
      <c r="L80" s="41" t="s">
        <v>98</v>
      </c>
      <c r="M80" s="41" t="s">
        <v>99</v>
      </c>
      <c r="N80" s="46" t="s">
        <v>89</v>
      </c>
    </row>
    <row r="81" spans="1:38" ht="15.75" thickTop="1">
      <c r="B81" s="114" t="s">
        <v>164</v>
      </c>
      <c r="C81" s="4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8"/>
    </row>
    <row r="82" spans="1:38">
      <c r="B82" s="57" t="s">
        <v>154</v>
      </c>
      <c r="C82" s="39"/>
      <c r="D82" s="58">
        <v>82654527.400000006</v>
      </c>
      <c r="E82" s="58">
        <v>71840891.700000003</v>
      </c>
      <c r="F82" s="59">
        <v>86020155.019999996</v>
      </c>
      <c r="G82" s="58">
        <v>272857427.06999999</v>
      </c>
      <c r="H82" s="58">
        <v>63826819.549999997</v>
      </c>
      <c r="I82" s="58">
        <v>84993100.109999999</v>
      </c>
      <c r="J82" s="58">
        <v>84050642.950000003</v>
      </c>
      <c r="K82" s="58">
        <v>50613622.869999997</v>
      </c>
      <c r="L82" s="58">
        <v>24115424.84</v>
      </c>
      <c r="M82" s="58">
        <v>33017168.210000001</v>
      </c>
      <c r="N82" s="56">
        <f>SUM(D82:M82)</f>
        <v>853989779.72000015</v>
      </c>
    </row>
    <row r="83" spans="1:38">
      <c r="B83" s="57" t="s">
        <v>159</v>
      </c>
      <c r="C83" s="39"/>
      <c r="D83" s="58">
        <v>15994065.33</v>
      </c>
      <c r="E83" s="58">
        <v>68038008.030000001</v>
      </c>
      <c r="F83" s="58">
        <v>1761090.31</v>
      </c>
      <c r="G83" s="58">
        <v>268090178.94999999</v>
      </c>
      <c r="H83" s="58">
        <v>63826819.549999997</v>
      </c>
      <c r="I83" s="58">
        <v>1842773.74</v>
      </c>
      <c r="J83" s="58">
        <v>60391340.700000003</v>
      </c>
      <c r="K83" s="58">
        <v>30585683.77</v>
      </c>
      <c r="L83" s="58">
        <v>2456408.0699999998</v>
      </c>
      <c r="M83" s="58">
        <v>769654.44</v>
      </c>
      <c r="N83" s="56">
        <f>SUM(D83:M83)</f>
        <v>513756022.88999999</v>
      </c>
    </row>
    <row r="84" spans="1:38">
      <c r="B84" s="57" t="s">
        <v>160</v>
      </c>
      <c r="C84" s="39"/>
      <c r="D84" s="58">
        <v>66660462.07</v>
      </c>
      <c r="E84" s="58">
        <v>3802883.67</v>
      </c>
      <c r="F84" s="58">
        <v>84259064.709999993</v>
      </c>
      <c r="G84" s="58">
        <v>4767248.12</v>
      </c>
      <c r="H84" s="58">
        <v>0</v>
      </c>
      <c r="I84" s="58">
        <v>83150326.370000005</v>
      </c>
      <c r="J84" s="58">
        <v>23659302.25</v>
      </c>
      <c r="K84" s="58">
        <v>20027939.100000001</v>
      </c>
      <c r="L84" s="58">
        <v>21659016.77</v>
      </c>
      <c r="M84" s="58">
        <v>32247513.77</v>
      </c>
      <c r="N84" s="56">
        <f>SUM(D84:M84)</f>
        <v>340233756.82999998</v>
      </c>
    </row>
    <row r="85" spans="1:38" ht="15.75" thickBot="1">
      <c r="B85" s="48" t="s">
        <v>161</v>
      </c>
      <c r="C85" s="49"/>
      <c r="D85" s="60">
        <f t="shared" ref="D85:F85" si="26">D84/D82</f>
        <v>0.80649498783535478</v>
      </c>
      <c r="E85" s="60">
        <f t="shared" si="26"/>
        <v>5.2934806069507623E-2</v>
      </c>
      <c r="F85" s="60">
        <f t="shared" si="26"/>
        <v>0.97952700376335589</v>
      </c>
      <c r="G85" s="60">
        <f>G84/G82</f>
        <v>1.7471571769886219E-2</v>
      </c>
      <c r="H85" s="60">
        <f t="shared" ref="H85:J85" si="27">H84/H82</f>
        <v>0</v>
      </c>
      <c r="I85" s="60">
        <f t="shared" si="27"/>
        <v>0.97831854894556103</v>
      </c>
      <c r="J85" s="60">
        <f t="shared" si="27"/>
        <v>0.28148865278846746</v>
      </c>
      <c r="K85" s="60">
        <f>K84/K82</f>
        <v>0.39570253944163081</v>
      </c>
      <c r="L85" s="60">
        <f t="shared" ref="L85:M85" si="28">L84/L82</f>
        <v>0.89813954818139541</v>
      </c>
      <c r="M85" s="60">
        <f t="shared" si="28"/>
        <v>0.9766892655631535</v>
      </c>
      <c r="N85" s="69"/>
    </row>
    <row r="86" spans="1:38" ht="16.5" thickTop="1" thickBot="1">
      <c r="B86" s="45"/>
      <c r="C86" s="45"/>
      <c r="D86" s="40" t="s">
        <v>90</v>
      </c>
      <c r="E86" s="41" t="s">
        <v>91</v>
      </c>
      <c r="F86" s="41" t="s">
        <v>92</v>
      </c>
      <c r="G86" s="41" t="s">
        <v>93</v>
      </c>
      <c r="H86" s="41" t="s">
        <v>94</v>
      </c>
      <c r="I86" s="41" t="s">
        <v>95</v>
      </c>
      <c r="J86" s="41" t="s">
        <v>96</v>
      </c>
      <c r="K86" s="41" t="s">
        <v>97</v>
      </c>
      <c r="L86" s="41" t="s">
        <v>98</v>
      </c>
      <c r="M86" s="41" t="s">
        <v>99</v>
      </c>
      <c r="N86" s="46" t="s">
        <v>89</v>
      </c>
    </row>
    <row r="87" spans="1:38" s="94" customFormat="1" ht="15.75" thickTop="1">
      <c r="A87" s="94" t="s">
        <v>170</v>
      </c>
      <c r="B87" s="66" t="s">
        <v>158</v>
      </c>
      <c r="C87" s="4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8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</row>
    <row r="88" spans="1:38" s="94" customFormat="1">
      <c r="B88" s="57" t="s">
        <v>154</v>
      </c>
      <c r="C88" s="39"/>
      <c r="D88" s="58">
        <v>63239003.939999998</v>
      </c>
      <c r="E88" s="58">
        <v>55542071.920000002</v>
      </c>
      <c r="F88" s="59">
        <v>37587357.079999998</v>
      </c>
      <c r="G88" s="58">
        <v>296680204.97000003</v>
      </c>
      <c r="H88" s="58">
        <v>77907066.019999996</v>
      </c>
      <c r="I88" s="58">
        <v>49135006.460000001</v>
      </c>
      <c r="J88" s="58">
        <v>49417042.82</v>
      </c>
      <c r="K88" s="58">
        <v>53100620.810000002</v>
      </c>
      <c r="L88" s="58">
        <v>21924466.539999999</v>
      </c>
      <c r="M88" s="58">
        <v>30340220.039999999</v>
      </c>
      <c r="N88" s="56">
        <f>SUM(D88:M88)</f>
        <v>734873060.5999999</v>
      </c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</row>
    <row r="89" spans="1:38">
      <c r="B89" s="57" t="s">
        <v>159</v>
      </c>
      <c r="C89" s="39"/>
      <c r="D89" s="58">
        <v>44277001.710000001</v>
      </c>
      <c r="E89" s="58">
        <v>50929926.350000001</v>
      </c>
      <c r="F89" s="58">
        <v>26240020.800000001</v>
      </c>
      <c r="G89" s="58">
        <v>296498166.97000003</v>
      </c>
      <c r="H89" s="58">
        <v>77907066.019999996</v>
      </c>
      <c r="I89" s="58">
        <v>23860020.190000001</v>
      </c>
      <c r="J89" s="58">
        <v>43657304.420000002</v>
      </c>
      <c r="K89" s="58">
        <v>33103809</v>
      </c>
      <c r="L89" s="58">
        <v>15660584.09</v>
      </c>
      <c r="M89" s="58">
        <v>30338620.039999999</v>
      </c>
      <c r="N89" s="56">
        <f t="shared" ref="N89:N90" si="29">SUM(D89:M89)</f>
        <v>642472519.59000003</v>
      </c>
      <c r="Q89" t="s">
        <v>180</v>
      </c>
    </row>
    <row r="90" spans="1:38">
      <c r="B90" s="57" t="s">
        <v>160</v>
      </c>
      <c r="C90" s="39"/>
      <c r="D90" s="58">
        <f>D88-D89</f>
        <v>18962002.229999997</v>
      </c>
      <c r="E90" s="58">
        <f t="shared" ref="E90:M90" si="30">E88-E89</f>
        <v>4612145.57</v>
      </c>
      <c r="F90" s="58">
        <f t="shared" si="30"/>
        <v>11347336.279999997</v>
      </c>
      <c r="G90" s="58">
        <f t="shared" si="30"/>
        <v>182038</v>
      </c>
      <c r="H90" s="58">
        <f t="shared" si="30"/>
        <v>0</v>
      </c>
      <c r="I90" s="58">
        <f t="shared" si="30"/>
        <v>25274986.27</v>
      </c>
      <c r="J90" s="58">
        <f t="shared" si="30"/>
        <v>5759738.3999999985</v>
      </c>
      <c r="K90" s="58">
        <f t="shared" si="30"/>
        <v>19996811.810000002</v>
      </c>
      <c r="L90" s="58">
        <f t="shared" si="30"/>
        <v>6263882.4499999993</v>
      </c>
      <c r="M90" s="58">
        <f t="shared" si="30"/>
        <v>1600</v>
      </c>
      <c r="N90" s="56">
        <f t="shared" si="29"/>
        <v>92400541.010000005</v>
      </c>
    </row>
    <row r="91" spans="1:38" ht="15.75" thickBot="1">
      <c r="B91" s="48" t="s">
        <v>161</v>
      </c>
      <c r="C91" s="49"/>
      <c r="D91" s="60">
        <f t="shared" ref="D91:F91" si="31">D90/D88</f>
        <v>0.29984663022192437</v>
      </c>
      <c r="E91" s="60">
        <f t="shared" si="31"/>
        <v>8.3038774222234671E-2</v>
      </c>
      <c r="F91" s="60">
        <f t="shared" si="31"/>
        <v>0.30189236917744999</v>
      </c>
      <c r="G91" s="60">
        <f>G90/G88</f>
        <v>6.1358323524957612E-4</v>
      </c>
      <c r="H91" s="60">
        <f t="shared" ref="H91:M91" si="32">H90/H88</f>
        <v>0</v>
      </c>
      <c r="I91" s="60">
        <f t="shared" si="32"/>
        <v>0.5143987574434522</v>
      </c>
      <c r="J91" s="60">
        <f t="shared" si="32"/>
        <v>0.11655368414050314</v>
      </c>
      <c r="K91" s="60">
        <f>K90/K88</f>
        <v>0.37658339026865328</v>
      </c>
      <c r="L91" s="60">
        <f t="shared" si="32"/>
        <v>0.28570284428913634</v>
      </c>
      <c r="M91" s="60">
        <f t="shared" si="32"/>
        <v>5.2735280030619057E-5</v>
      </c>
      <c r="N91" s="69"/>
    </row>
    <row r="92" spans="1:38" ht="15.75" thickTop="1">
      <c r="B92" s="61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3"/>
    </row>
    <row r="93" spans="1:38">
      <c r="B93" s="39" t="s">
        <v>162</v>
      </c>
      <c r="C93" s="3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1"/>
    </row>
    <row r="94" spans="1:38">
      <c r="B94" s="39" t="s">
        <v>154</v>
      </c>
      <c r="C94" s="39"/>
      <c r="D94" s="43">
        <v>56650556.649999999</v>
      </c>
      <c r="E94" s="43">
        <v>53063805.450000003</v>
      </c>
      <c r="F94" s="43">
        <v>30807242.34</v>
      </c>
      <c r="G94" s="43">
        <v>379124401.37</v>
      </c>
      <c r="H94" s="43">
        <v>87770703.469999999</v>
      </c>
      <c r="I94" s="43">
        <v>44520169.280000001</v>
      </c>
      <c r="J94" s="43">
        <v>65798099.170000002</v>
      </c>
      <c r="K94" s="43">
        <v>53066720.990000002</v>
      </c>
      <c r="L94" s="43">
        <v>23053412.129999999</v>
      </c>
      <c r="M94" s="43">
        <v>58748121.869999997</v>
      </c>
      <c r="N94" s="43">
        <f>SUM(D94:M94)</f>
        <v>852603232.71999991</v>
      </c>
    </row>
    <row r="95" spans="1:38">
      <c r="B95" s="39" t="s">
        <v>159</v>
      </c>
      <c r="C95" s="39"/>
      <c r="D95" s="43">
        <v>41324946.579999998</v>
      </c>
      <c r="E95" s="43">
        <v>47500065.689999998</v>
      </c>
      <c r="F95" s="43">
        <v>30807242.34</v>
      </c>
      <c r="G95" s="43">
        <v>379054541.37</v>
      </c>
      <c r="H95" s="43">
        <v>87770703.469999999</v>
      </c>
      <c r="I95" s="43">
        <v>22412288.75</v>
      </c>
      <c r="J95" s="43">
        <v>64101402.57</v>
      </c>
      <c r="K95" s="43">
        <v>36766276.689999998</v>
      </c>
      <c r="L95" s="43">
        <v>23053412.129999999</v>
      </c>
      <c r="M95" s="43">
        <v>58746521.869999997</v>
      </c>
      <c r="N95" s="43">
        <f>SUM(D95:M95)</f>
        <v>791537401.46000004</v>
      </c>
    </row>
    <row r="96" spans="1:38" s="94" customFormat="1">
      <c r="B96" s="39" t="s">
        <v>160</v>
      </c>
      <c r="C96" s="39"/>
      <c r="D96" s="43">
        <f>D94-D95</f>
        <v>15325610.07</v>
      </c>
      <c r="E96" s="43">
        <f t="shared" ref="E96:N96" si="33">E94-E95</f>
        <v>5563739.7600000054</v>
      </c>
      <c r="F96" s="43">
        <f t="shared" si="33"/>
        <v>0</v>
      </c>
      <c r="G96" s="43">
        <f t="shared" si="33"/>
        <v>69860</v>
      </c>
      <c r="H96" s="43">
        <f t="shared" si="33"/>
        <v>0</v>
      </c>
      <c r="I96" s="43">
        <f t="shared" si="33"/>
        <v>22107880.530000001</v>
      </c>
      <c r="J96" s="43">
        <f t="shared" si="33"/>
        <v>1696696.6000000015</v>
      </c>
      <c r="K96" s="43">
        <f t="shared" si="33"/>
        <v>16300444.300000004</v>
      </c>
      <c r="L96" s="43">
        <f t="shared" si="33"/>
        <v>0</v>
      </c>
      <c r="M96" s="43">
        <f t="shared" si="33"/>
        <v>1600</v>
      </c>
      <c r="N96" s="43">
        <f t="shared" si="33"/>
        <v>61065831.259999871</v>
      </c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</row>
    <row r="97" spans="2:2092">
      <c r="B97" s="39" t="s">
        <v>161</v>
      </c>
      <c r="C97" s="39"/>
      <c r="D97" s="43">
        <f>D96/D94*100%</f>
        <v>0.27052885225268125</v>
      </c>
      <c r="E97" s="43">
        <f>E96/E94*100%</f>
        <v>0.10484999545014737</v>
      </c>
      <c r="F97" s="43">
        <f t="shared" ref="F97:N97" si="34">F96/F94*100%</f>
        <v>0</v>
      </c>
      <c r="G97" s="43">
        <f t="shared" si="34"/>
        <v>1.8426669385445681E-4</v>
      </c>
      <c r="H97" s="43">
        <f t="shared" si="34"/>
        <v>0</v>
      </c>
      <c r="I97" s="43">
        <f t="shared" si="34"/>
        <v>0.49658123245123476</v>
      </c>
      <c r="J97" s="43">
        <f t="shared" si="34"/>
        <v>2.5786407531565799E-2</v>
      </c>
      <c r="K97" s="43">
        <f t="shared" si="34"/>
        <v>0.30716886206463923</v>
      </c>
      <c r="L97" s="43">
        <f t="shared" si="34"/>
        <v>0</v>
      </c>
      <c r="M97" s="43">
        <f t="shared" si="34"/>
        <v>2.7234913203532511E-5</v>
      </c>
      <c r="N97" s="43">
        <f t="shared" si="34"/>
        <v>7.1622800520220714E-2</v>
      </c>
    </row>
    <row r="98" spans="2:2092" s="135" customFormat="1">
      <c r="B98"/>
      <c r="C98"/>
      <c r="D98"/>
      <c r="E98"/>
      <c r="F98"/>
      <c r="G98"/>
      <c r="H98"/>
      <c r="I98"/>
      <c r="J98"/>
      <c r="K98"/>
      <c r="L98"/>
      <c r="M98"/>
      <c r="N98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  <c r="FS98" s="155"/>
      <c r="FT98" s="155"/>
      <c r="FU98" s="155"/>
      <c r="FV98" s="155"/>
      <c r="FW98" s="155"/>
      <c r="FX98" s="155"/>
      <c r="FY98" s="155"/>
      <c r="FZ98" s="155"/>
      <c r="GA98" s="155"/>
      <c r="GB98" s="155"/>
      <c r="GC98" s="155"/>
      <c r="GD98" s="155"/>
      <c r="GE98" s="155"/>
      <c r="GF98" s="155"/>
      <c r="GG98" s="155"/>
      <c r="GH98" s="155"/>
      <c r="GI98" s="155"/>
      <c r="GJ98" s="155"/>
      <c r="GK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  <c r="HF98" s="155"/>
      <c r="HG98" s="155"/>
      <c r="HH98" s="155"/>
      <c r="HI98" s="155"/>
      <c r="HJ98" s="155"/>
      <c r="HK98" s="155"/>
      <c r="HL98" s="155"/>
      <c r="HM98" s="155"/>
      <c r="HN98" s="155"/>
      <c r="HO98" s="155"/>
      <c r="HP98" s="155"/>
      <c r="HQ98" s="155"/>
      <c r="HR98" s="155"/>
      <c r="HS98" s="155"/>
      <c r="HT98" s="155"/>
      <c r="HU98" s="155"/>
      <c r="HV98" s="155"/>
      <c r="HW98" s="155"/>
      <c r="HX98" s="155"/>
      <c r="HY98" s="155"/>
      <c r="HZ98" s="155"/>
      <c r="IA98" s="155"/>
      <c r="IB98" s="155"/>
      <c r="IC98" s="155"/>
      <c r="ID98" s="155"/>
      <c r="IE98" s="155"/>
      <c r="IF98" s="155"/>
      <c r="IG98" s="155"/>
      <c r="IH98" s="155"/>
      <c r="II98" s="155"/>
      <c r="IJ98" s="155"/>
      <c r="IK98" s="155"/>
      <c r="IL98" s="155"/>
      <c r="IM98" s="155"/>
      <c r="IN98" s="155"/>
      <c r="IO98" s="155"/>
      <c r="IP98" s="155"/>
      <c r="IQ98" s="155"/>
      <c r="IR98" s="155"/>
      <c r="IS98" s="155"/>
      <c r="IT98" s="155"/>
      <c r="IU98" s="155"/>
      <c r="IV98" s="155"/>
      <c r="IW98" s="155"/>
      <c r="IX98" s="155"/>
      <c r="IY98" s="155"/>
      <c r="IZ98" s="155"/>
      <c r="JA98" s="155"/>
      <c r="JB98" s="155"/>
      <c r="JC98" s="155"/>
      <c r="JD98" s="155"/>
      <c r="JE98" s="155"/>
      <c r="JF98" s="155"/>
      <c r="JG98" s="155"/>
      <c r="JH98" s="155"/>
      <c r="JI98" s="155"/>
      <c r="JJ98" s="155"/>
      <c r="JK98" s="155"/>
      <c r="JL98" s="155"/>
      <c r="JM98" s="155"/>
      <c r="JN98" s="155"/>
      <c r="JO98" s="155"/>
      <c r="JP98" s="155"/>
      <c r="JQ98" s="155"/>
      <c r="JR98" s="155"/>
      <c r="JS98" s="155"/>
      <c r="JT98" s="155"/>
      <c r="JU98" s="155"/>
      <c r="JV98" s="155"/>
      <c r="JW98" s="155"/>
      <c r="JX98" s="155"/>
      <c r="JY98" s="155"/>
      <c r="JZ98" s="155"/>
      <c r="KA98" s="155"/>
      <c r="KB98" s="155"/>
      <c r="KC98" s="155"/>
      <c r="KD98" s="155"/>
      <c r="KE98" s="155"/>
      <c r="KF98" s="155"/>
      <c r="KG98" s="155"/>
      <c r="KH98" s="155"/>
      <c r="KI98" s="155"/>
      <c r="KJ98" s="155"/>
      <c r="KK98" s="155"/>
      <c r="KL98" s="155"/>
      <c r="KM98" s="155"/>
      <c r="KN98" s="155"/>
      <c r="KO98" s="155"/>
      <c r="KP98" s="155"/>
      <c r="KQ98" s="155"/>
      <c r="KR98" s="155"/>
      <c r="KS98" s="155"/>
      <c r="KT98" s="155"/>
      <c r="KU98" s="155"/>
      <c r="KV98" s="155"/>
      <c r="KW98" s="155"/>
      <c r="KX98" s="155"/>
      <c r="KY98" s="155"/>
      <c r="KZ98" s="155"/>
      <c r="LA98" s="155"/>
      <c r="LB98" s="155"/>
      <c r="LC98" s="155"/>
      <c r="LD98" s="155"/>
      <c r="LE98" s="155"/>
      <c r="LF98" s="155"/>
      <c r="LG98" s="155"/>
      <c r="LH98" s="155"/>
      <c r="LI98" s="155"/>
      <c r="LJ98" s="155"/>
      <c r="LK98" s="155"/>
      <c r="LL98" s="155"/>
      <c r="LM98" s="155"/>
      <c r="LN98" s="155"/>
      <c r="LO98" s="155"/>
      <c r="LP98" s="155"/>
      <c r="LQ98" s="155"/>
      <c r="LR98" s="155"/>
      <c r="LS98" s="155"/>
      <c r="LT98" s="155"/>
      <c r="LU98" s="155"/>
      <c r="LV98" s="155"/>
      <c r="LW98" s="155"/>
      <c r="LX98" s="155"/>
      <c r="LY98" s="155"/>
      <c r="LZ98" s="155"/>
      <c r="MA98" s="155"/>
      <c r="MB98" s="155"/>
      <c r="MC98" s="155"/>
      <c r="MD98" s="155"/>
      <c r="ME98" s="155"/>
      <c r="MF98" s="155"/>
      <c r="MG98" s="155"/>
      <c r="MH98" s="155"/>
      <c r="MI98" s="155"/>
      <c r="MJ98" s="155"/>
      <c r="MK98" s="155"/>
      <c r="ML98" s="155"/>
      <c r="MM98" s="155"/>
      <c r="MN98" s="155"/>
      <c r="MO98" s="155"/>
      <c r="MP98" s="155"/>
      <c r="MQ98" s="155"/>
      <c r="MR98" s="155"/>
      <c r="MS98" s="155"/>
      <c r="MT98" s="155"/>
      <c r="MU98" s="155"/>
      <c r="MV98" s="155"/>
      <c r="MW98" s="155"/>
      <c r="MX98" s="155"/>
      <c r="MY98" s="155"/>
      <c r="MZ98" s="155"/>
      <c r="NA98" s="155"/>
      <c r="NB98" s="155"/>
      <c r="NC98" s="155"/>
      <c r="ND98" s="155"/>
      <c r="NE98" s="155"/>
      <c r="NF98" s="155"/>
      <c r="NG98" s="155"/>
      <c r="NH98" s="155"/>
      <c r="NI98" s="155"/>
      <c r="NJ98" s="155"/>
      <c r="NK98" s="155"/>
      <c r="NL98" s="155"/>
      <c r="NM98" s="155"/>
      <c r="NN98" s="155"/>
      <c r="NO98" s="155"/>
      <c r="NP98" s="155"/>
      <c r="NQ98" s="155"/>
      <c r="NR98" s="155"/>
      <c r="NS98" s="155"/>
      <c r="NT98" s="155"/>
      <c r="NU98" s="155"/>
      <c r="NV98" s="155"/>
      <c r="NW98" s="155"/>
      <c r="NX98" s="155"/>
      <c r="NY98" s="155"/>
      <c r="NZ98" s="155"/>
      <c r="OA98" s="155"/>
      <c r="OB98" s="155"/>
      <c r="OC98" s="155"/>
      <c r="OD98" s="155"/>
      <c r="OE98" s="155"/>
      <c r="OF98" s="155"/>
      <c r="OG98" s="155"/>
      <c r="OH98" s="155"/>
      <c r="OI98" s="155"/>
      <c r="OJ98" s="155"/>
      <c r="OK98" s="155"/>
      <c r="OL98" s="155"/>
      <c r="OM98" s="155"/>
      <c r="ON98" s="155"/>
      <c r="OO98" s="155"/>
      <c r="OP98" s="155"/>
      <c r="OQ98" s="155"/>
      <c r="OR98" s="155"/>
      <c r="OS98" s="155"/>
      <c r="OT98" s="155"/>
      <c r="OU98" s="155"/>
      <c r="OV98" s="155"/>
      <c r="OW98" s="155"/>
      <c r="OX98" s="155"/>
      <c r="OY98" s="155"/>
      <c r="OZ98" s="155"/>
      <c r="PA98" s="155"/>
      <c r="PB98" s="155"/>
      <c r="PC98" s="155"/>
      <c r="PD98" s="155"/>
      <c r="PE98" s="155"/>
      <c r="PF98" s="155"/>
      <c r="PG98" s="155"/>
      <c r="PH98" s="155"/>
      <c r="PI98" s="155"/>
      <c r="PJ98" s="155"/>
      <c r="PK98" s="155"/>
      <c r="PL98" s="155"/>
      <c r="PM98" s="155"/>
      <c r="PN98" s="155"/>
      <c r="PO98" s="155"/>
      <c r="PP98" s="155"/>
      <c r="PQ98" s="155"/>
      <c r="PR98" s="155"/>
      <c r="PS98" s="155"/>
      <c r="PT98" s="155"/>
      <c r="PU98" s="155"/>
      <c r="PV98" s="155"/>
      <c r="PW98" s="155"/>
      <c r="PX98" s="155"/>
      <c r="PY98" s="155"/>
      <c r="PZ98" s="155"/>
      <c r="QA98" s="155"/>
      <c r="QB98" s="155"/>
      <c r="QC98" s="155"/>
      <c r="QD98" s="155"/>
      <c r="QE98" s="155"/>
      <c r="QF98" s="155"/>
      <c r="QG98" s="155"/>
      <c r="QH98" s="155"/>
      <c r="QI98" s="155"/>
      <c r="QJ98" s="155"/>
      <c r="QK98" s="155"/>
      <c r="QL98" s="155"/>
      <c r="QM98" s="155"/>
      <c r="QN98" s="155"/>
      <c r="QO98" s="155"/>
      <c r="QP98" s="155"/>
      <c r="QQ98" s="155"/>
      <c r="QR98" s="155"/>
      <c r="QS98" s="155"/>
      <c r="QT98" s="155"/>
      <c r="QU98" s="155"/>
      <c r="QV98" s="155"/>
      <c r="QW98" s="155"/>
      <c r="QX98" s="155"/>
      <c r="QY98" s="155"/>
      <c r="QZ98" s="155"/>
      <c r="RA98" s="155"/>
      <c r="RB98" s="155"/>
      <c r="RC98" s="155"/>
      <c r="RD98" s="155"/>
      <c r="RE98" s="155"/>
      <c r="RF98" s="155"/>
      <c r="RG98" s="155"/>
      <c r="RH98" s="155"/>
      <c r="RI98" s="155"/>
      <c r="RJ98" s="155"/>
      <c r="RK98" s="155"/>
      <c r="RL98" s="155"/>
      <c r="RM98" s="155"/>
      <c r="RN98" s="155"/>
      <c r="RO98" s="155"/>
      <c r="RP98" s="155"/>
      <c r="RQ98" s="155"/>
      <c r="RR98" s="155"/>
      <c r="RS98" s="155"/>
      <c r="RT98" s="155"/>
      <c r="RU98" s="155"/>
      <c r="RV98" s="155"/>
      <c r="RW98" s="155"/>
      <c r="RX98" s="155"/>
      <c r="RY98" s="155"/>
      <c r="RZ98" s="155"/>
      <c r="SA98" s="155"/>
      <c r="SB98" s="155"/>
      <c r="SC98" s="155"/>
      <c r="SD98" s="155"/>
      <c r="SE98" s="155"/>
      <c r="SF98" s="155"/>
      <c r="SG98" s="155"/>
      <c r="SH98" s="155"/>
      <c r="SI98" s="155"/>
      <c r="SJ98" s="155"/>
      <c r="SK98" s="155"/>
      <c r="SL98" s="155"/>
      <c r="SM98" s="155"/>
      <c r="SN98" s="155"/>
      <c r="SO98" s="155"/>
      <c r="SP98" s="155"/>
      <c r="SQ98" s="155"/>
      <c r="SR98" s="155"/>
      <c r="SS98" s="155"/>
      <c r="ST98" s="155"/>
      <c r="SU98" s="155"/>
      <c r="SV98" s="155"/>
      <c r="SW98" s="155"/>
      <c r="SX98" s="155"/>
      <c r="SY98" s="155"/>
      <c r="SZ98" s="155"/>
      <c r="TA98" s="155"/>
      <c r="TB98" s="155"/>
      <c r="TC98" s="155"/>
      <c r="TD98" s="155"/>
      <c r="TE98" s="155"/>
      <c r="TF98" s="155"/>
      <c r="TG98" s="155"/>
      <c r="TH98" s="155"/>
      <c r="TI98" s="155"/>
      <c r="TJ98" s="155"/>
      <c r="TK98" s="155"/>
      <c r="TL98" s="155"/>
      <c r="TM98" s="155"/>
      <c r="TN98" s="155"/>
      <c r="TO98" s="155"/>
      <c r="TP98" s="155"/>
      <c r="TQ98" s="155"/>
      <c r="TR98" s="155"/>
      <c r="TS98" s="155"/>
      <c r="TT98" s="155"/>
      <c r="TU98" s="155"/>
      <c r="TV98" s="155"/>
      <c r="TW98" s="155"/>
      <c r="TX98" s="155"/>
      <c r="TY98" s="155"/>
      <c r="TZ98" s="155"/>
      <c r="UA98" s="155"/>
      <c r="UB98" s="155"/>
      <c r="UC98" s="155"/>
      <c r="UD98" s="155"/>
      <c r="UE98" s="155"/>
      <c r="UF98" s="155"/>
      <c r="UG98" s="155"/>
      <c r="UH98" s="155"/>
      <c r="UI98" s="155"/>
      <c r="UJ98" s="155"/>
      <c r="UK98" s="155"/>
      <c r="UL98" s="155"/>
      <c r="UM98" s="155"/>
      <c r="UN98" s="155"/>
      <c r="UO98" s="155"/>
      <c r="UP98" s="155"/>
      <c r="UQ98" s="155"/>
      <c r="UR98" s="155"/>
      <c r="US98" s="155"/>
      <c r="UT98" s="155"/>
      <c r="UU98" s="155"/>
      <c r="UV98" s="155"/>
      <c r="UW98" s="155"/>
      <c r="UX98" s="155"/>
      <c r="UY98" s="155"/>
      <c r="UZ98" s="155"/>
      <c r="VA98" s="155"/>
      <c r="VB98" s="155"/>
      <c r="VC98" s="155"/>
      <c r="VD98" s="155"/>
      <c r="VE98" s="155"/>
      <c r="VF98" s="155"/>
      <c r="VG98" s="155"/>
      <c r="VH98" s="155"/>
      <c r="VI98" s="155"/>
      <c r="VJ98" s="155"/>
      <c r="VK98" s="155"/>
      <c r="VL98" s="155"/>
      <c r="VM98" s="155"/>
      <c r="VN98" s="155"/>
      <c r="VO98" s="155"/>
      <c r="VP98" s="155"/>
      <c r="VQ98" s="155"/>
      <c r="VR98" s="155"/>
      <c r="VS98" s="155"/>
      <c r="VT98" s="155"/>
      <c r="VU98" s="155"/>
      <c r="VV98" s="155"/>
      <c r="VW98" s="155"/>
      <c r="VX98" s="155"/>
      <c r="VY98" s="155"/>
      <c r="VZ98" s="155"/>
      <c r="WA98" s="155"/>
      <c r="WB98" s="155"/>
      <c r="WC98" s="155"/>
      <c r="WD98" s="155"/>
      <c r="WE98" s="155"/>
      <c r="WF98" s="155"/>
      <c r="WG98" s="155"/>
      <c r="WH98" s="155"/>
      <c r="WI98" s="155"/>
      <c r="WJ98" s="155"/>
      <c r="WK98" s="155"/>
      <c r="WL98" s="155"/>
      <c r="WM98" s="155"/>
      <c r="WN98" s="155"/>
      <c r="WO98" s="155"/>
      <c r="WP98" s="155"/>
      <c r="WQ98" s="155"/>
      <c r="WR98" s="155"/>
      <c r="WS98" s="155"/>
      <c r="WT98" s="155"/>
      <c r="WU98" s="155"/>
      <c r="WV98" s="155"/>
      <c r="WW98" s="155"/>
      <c r="WX98" s="155"/>
      <c r="WY98" s="155"/>
      <c r="WZ98" s="155"/>
      <c r="XA98" s="155"/>
      <c r="XB98" s="155"/>
      <c r="XC98" s="155"/>
      <c r="XD98" s="155"/>
      <c r="XE98" s="155"/>
      <c r="XF98" s="155"/>
      <c r="XG98" s="155"/>
      <c r="XH98" s="155"/>
      <c r="XI98" s="155"/>
      <c r="XJ98" s="155"/>
      <c r="XK98" s="155"/>
      <c r="XL98" s="155"/>
      <c r="XM98" s="155"/>
      <c r="XN98" s="155"/>
      <c r="XO98" s="155"/>
      <c r="XP98" s="155"/>
      <c r="XQ98" s="155"/>
      <c r="XR98" s="155"/>
      <c r="XS98" s="155"/>
      <c r="XT98" s="155"/>
      <c r="XU98" s="155"/>
      <c r="XV98" s="155"/>
      <c r="XW98" s="155"/>
      <c r="XX98" s="155"/>
      <c r="XY98" s="155"/>
      <c r="XZ98" s="155"/>
      <c r="YA98" s="155"/>
      <c r="YB98" s="155"/>
      <c r="YC98" s="155"/>
      <c r="YD98" s="155"/>
      <c r="YE98" s="155"/>
      <c r="YF98" s="155"/>
      <c r="YG98" s="155"/>
      <c r="YH98" s="155"/>
      <c r="YI98" s="155"/>
      <c r="YJ98" s="155"/>
      <c r="YK98" s="155"/>
      <c r="YL98" s="155"/>
      <c r="YM98" s="155"/>
      <c r="YN98" s="155"/>
      <c r="YO98" s="155"/>
      <c r="YP98" s="155"/>
      <c r="YQ98" s="155"/>
      <c r="YR98" s="155"/>
      <c r="YS98" s="155"/>
      <c r="YT98" s="155"/>
      <c r="YU98" s="155"/>
      <c r="YV98" s="155"/>
      <c r="YW98" s="155"/>
      <c r="YX98" s="155"/>
      <c r="YY98" s="155"/>
      <c r="YZ98" s="155"/>
      <c r="ZA98" s="155"/>
      <c r="ZB98" s="155"/>
      <c r="ZC98" s="155"/>
      <c r="ZD98" s="155"/>
      <c r="ZE98" s="155"/>
      <c r="ZF98" s="155"/>
      <c r="ZG98" s="155"/>
      <c r="ZH98" s="155"/>
      <c r="ZI98" s="155"/>
      <c r="ZJ98" s="155"/>
      <c r="ZK98" s="155"/>
      <c r="ZL98" s="155"/>
      <c r="ZM98" s="155"/>
      <c r="ZN98" s="155"/>
      <c r="ZO98" s="155"/>
      <c r="ZP98" s="155"/>
      <c r="ZQ98" s="155"/>
      <c r="ZR98" s="155"/>
      <c r="ZS98" s="155"/>
      <c r="ZT98" s="155"/>
      <c r="ZU98" s="155"/>
      <c r="ZV98" s="155"/>
      <c r="ZW98" s="155"/>
      <c r="ZX98" s="155"/>
      <c r="ZY98" s="155"/>
      <c r="ZZ98" s="155"/>
      <c r="AAA98" s="155"/>
      <c r="AAB98" s="155"/>
      <c r="AAC98" s="155"/>
      <c r="AAD98" s="155"/>
      <c r="AAE98" s="155"/>
      <c r="AAF98" s="155"/>
      <c r="AAG98" s="155"/>
      <c r="AAH98" s="155"/>
      <c r="AAI98" s="155"/>
      <c r="AAJ98" s="155"/>
      <c r="AAK98" s="155"/>
      <c r="AAL98" s="155"/>
      <c r="AAM98" s="155"/>
      <c r="AAN98" s="155"/>
      <c r="AAO98" s="155"/>
      <c r="AAP98" s="155"/>
      <c r="AAQ98" s="155"/>
      <c r="AAR98" s="155"/>
      <c r="AAS98" s="155"/>
      <c r="AAT98" s="155"/>
      <c r="AAU98" s="155"/>
      <c r="AAV98" s="155"/>
      <c r="AAW98" s="155"/>
      <c r="AAX98" s="155"/>
      <c r="AAY98" s="155"/>
      <c r="AAZ98" s="155"/>
      <c r="ABA98" s="155"/>
      <c r="ABB98" s="155"/>
      <c r="ABC98" s="155"/>
      <c r="ABD98" s="155"/>
      <c r="ABE98" s="155"/>
      <c r="ABF98" s="155"/>
      <c r="ABG98" s="155"/>
      <c r="ABH98" s="155"/>
      <c r="ABI98" s="155"/>
      <c r="ABJ98" s="155"/>
      <c r="ABK98" s="155"/>
      <c r="ABL98" s="155"/>
      <c r="ABM98" s="155"/>
      <c r="ABN98" s="155"/>
      <c r="ABO98" s="155"/>
      <c r="ABP98" s="155"/>
      <c r="ABQ98" s="155"/>
      <c r="ABR98" s="155"/>
      <c r="ABS98" s="155"/>
      <c r="ABT98" s="155"/>
      <c r="ABU98" s="155"/>
      <c r="ABV98" s="155"/>
      <c r="ABW98" s="155"/>
      <c r="ABX98" s="155"/>
      <c r="ABY98" s="155"/>
      <c r="ABZ98" s="155"/>
      <c r="ACA98" s="155"/>
      <c r="ACB98" s="155"/>
      <c r="ACC98" s="155"/>
      <c r="ACD98" s="155"/>
      <c r="ACE98" s="155"/>
      <c r="ACF98" s="155"/>
      <c r="ACG98" s="155"/>
      <c r="ACH98" s="155"/>
      <c r="ACI98" s="155"/>
      <c r="ACJ98" s="155"/>
      <c r="ACK98" s="155"/>
      <c r="ACL98" s="155"/>
      <c r="ACM98" s="155"/>
      <c r="ACN98" s="155"/>
      <c r="ACO98" s="155"/>
      <c r="ACP98" s="155"/>
      <c r="ACQ98" s="155"/>
      <c r="ACR98" s="155"/>
      <c r="ACS98" s="155"/>
      <c r="ACT98" s="155"/>
      <c r="ACU98" s="155"/>
      <c r="ACV98" s="155"/>
      <c r="ACW98" s="155"/>
      <c r="ACX98" s="155"/>
      <c r="ACY98" s="155"/>
      <c r="ACZ98" s="155"/>
      <c r="ADA98" s="155"/>
      <c r="ADB98" s="155"/>
      <c r="ADC98" s="155"/>
      <c r="ADD98" s="155"/>
      <c r="ADE98" s="155"/>
      <c r="ADF98" s="155"/>
      <c r="ADG98" s="155"/>
      <c r="ADH98" s="155"/>
      <c r="ADI98" s="155"/>
      <c r="ADJ98" s="155"/>
      <c r="ADK98" s="155"/>
      <c r="ADL98" s="155"/>
      <c r="ADM98" s="155"/>
      <c r="ADN98" s="155"/>
      <c r="ADO98" s="155"/>
      <c r="ADP98" s="155"/>
      <c r="ADQ98" s="155"/>
      <c r="ADR98" s="155"/>
      <c r="ADS98" s="155"/>
      <c r="ADT98" s="155"/>
      <c r="ADU98" s="155"/>
      <c r="ADV98" s="155"/>
      <c r="ADW98" s="155"/>
      <c r="ADX98" s="155"/>
      <c r="ADY98" s="155"/>
      <c r="ADZ98" s="155"/>
      <c r="AEA98" s="155"/>
      <c r="AEB98" s="155"/>
      <c r="AEC98" s="155"/>
      <c r="AED98" s="155"/>
      <c r="AEE98" s="155"/>
      <c r="AEF98" s="155"/>
      <c r="AEG98" s="155"/>
      <c r="AEH98" s="155"/>
      <c r="AEI98" s="155"/>
      <c r="AEJ98" s="155"/>
      <c r="AEK98" s="155"/>
      <c r="AEL98" s="155"/>
      <c r="AEM98" s="155"/>
      <c r="AEN98" s="155"/>
      <c r="AEO98" s="155"/>
      <c r="AEP98" s="155"/>
      <c r="AEQ98" s="155"/>
      <c r="AER98" s="155"/>
      <c r="AES98" s="155"/>
      <c r="AET98" s="155"/>
      <c r="AEU98" s="155"/>
      <c r="AEV98" s="155"/>
      <c r="AEW98" s="155"/>
      <c r="AEX98" s="155"/>
      <c r="AEY98" s="155"/>
      <c r="AEZ98" s="155"/>
      <c r="AFA98" s="155"/>
      <c r="AFB98" s="155"/>
      <c r="AFC98" s="155"/>
      <c r="AFD98" s="155"/>
      <c r="AFE98" s="155"/>
      <c r="AFF98" s="155"/>
      <c r="AFG98" s="155"/>
      <c r="AFH98" s="155"/>
      <c r="AFI98" s="155"/>
      <c r="AFJ98" s="155"/>
      <c r="AFK98" s="155"/>
      <c r="AFL98" s="155"/>
      <c r="AFM98" s="155"/>
      <c r="AFN98" s="155"/>
      <c r="AFO98" s="155"/>
      <c r="AFP98" s="155"/>
      <c r="AFQ98" s="155"/>
      <c r="AFR98" s="155"/>
      <c r="AFS98" s="155"/>
      <c r="AFT98" s="155"/>
      <c r="AFU98" s="155"/>
      <c r="AFV98" s="155"/>
      <c r="AFW98" s="155"/>
      <c r="AFX98" s="155"/>
      <c r="AFY98" s="155"/>
      <c r="AFZ98" s="155"/>
      <c r="AGA98" s="155"/>
      <c r="AGB98" s="155"/>
      <c r="AGC98" s="155"/>
      <c r="AGD98" s="155"/>
      <c r="AGE98" s="155"/>
      <c r="AGF98" s="155"/>
      <c r="AGG98" s="155"/>
      <c r="AGH98" s="155"/>
      <c r="AGI98" s="155"/>
      <c r="AGJ98" s="155"/>
      <c r="AGK98" s="155"/>
      <c r="AGL98" s="155"/>
      <c r="AGM98" s="155"/>
      <c r="AGN98" s="155"/>
      <c r="AGO98" s="155"/>
      <c r="AGP98" s="155"/>
      <c r="AGQ98" s="155"/>
      <c r="AGR98" s="155"/>
      <c r="AGS98" s="155"/>
      <c r="AGT98" s="155"/>
      <c r="AGU98" s="155"/>
      <c r="AGV98" s="155"/>
      <c r="AGW98" s="155"/>
      <c r="AGX98" s="155"/>
      <c r="AGY98" s="155"/>
      <c r="AGZ98" s="155"/>
      <c r="AHA98" s="155"/>
      <c r="AHB98" s="155"/>
      <c r="AHC98" s="155"/>
      <c r="AHD98" s="155"/>
      <c r="AHE98" s="155"/>
      <c r="AHF98" s="155"/>
      <c r="AHG98" s="155"/>
      <c r="AHH98" s="155"/>
      <c r="AHI98" s="155"/>
      <c r="AHJ98" s="155"/>
      <c r="AHK98" s="155"/>
      <c r="AHL98" s="155"/>
      <c r="AHM98" s="155"/>
      <c r="AHN98" s="155"/>
      <c r="AHO98" s="155"/>
      <c r="AHP98" s="155"/>
      <c r="AHQ98" s="155"/>
      <c r="AHR98" s="155"/>
      <c r="AHS98" s="155"/>
      <c r="AHT98" s="155"/>
      <c r="AHU98" s="155"/>
      <c r="AHV98" s="155"/>
      <c r="AHW98" s="155"/>
      <c r="AHX98" s="155"/>
      <c r="AHY98" s="155"/>
      <c r="AHZ98" s="155"/>
      <c r="AIA98" s="155"/>
      <c r="AIB98" s="155"/>
      <c r="AIC98" s="155"/>
      <c r="AID98" s="155"/>
      <c r="AIE98" s="155"/>
      <c r="AIF98" s="155"/>
      <c r="AIG98" s="155"/>
      <c r="AIH98" s="155"/>
      <c r="AII98" s="155"/>
      <c r="AIJ98" s="155"/>
      <c r="AIK98" s="155"/>
      <c r="AIL98" s="155"/>
      <c r="AIM98" s="155"/>
      <c r="AIN98" s="155"/>
      <c r="AIO98" s="155"/>
      <c r="AIP98" s="155"/>
      <c r="AIQ98" s="155"/>
      <c r="AIR98" s="155"/>
      <c r="AIS98" s="155"/>
      <c r="AIT98" s="155"/>
      <c r="AIU98" s="155"/>
      <c r="AIV98" s="155"/>
      <c r="AIW98" s="155"/>
      <c r="AIX98" s="155"/>
      <c r="AIY98" s="155"/>
      <c r="AIZ98" s="155"/>
      <c r="AJA98" s="155"/>
      <c r="AJB98" s="155"/>
      <c r="AJC98" s="155"/>
      <c r="AJD98" s="155"/>
      <c r="AJE98" s="155"/>
      <c r="AJF98" s="155"/>
      <c r="AJG98" s="155"/>
      <c r="AJH98" s="155"/>
      <c r="AJI98" s="155"/>
      <c r="AJJ98" s="155"/>
      <c r="AJK98" s="155"/>
      <c r="AJL98" s="155"/>
      <c r="AJM98" s="155"/>
      <c r="AJN98" s="155"/>
      <c r="AJO98" s="155"/>
      <c r="AJP98" s="155"/>
      <c r="AJQ98" s="155"/>
      <c r="AJR98" s="155"/>
      <c r="AJS98" s="155"/>
      <c r="AJT98" s="155"/>
      <c r="AJU98" s="155"/>
      <c r="AJV98" s="155"/>
      <c r="AJW98" s="155"/>
      <c r="AJX98" s="155"/>
      <c r="AJY98" s="155"/>
      <c r="AJZ98" s="155"/>
      <c r="AKA98" s="155"/>
      <c r="AKB98" s="155"/>
      <c r="AKC98" s="155"/>
      <c r="AKD98" s="155"/>
      <c r="AKE98" s="155"/>
      <c r="AKF98" s="155"/>
      <c r="AKG98" s="155"/>
      <c r="AKH98" s="155"/>
      <c r="AKI98" s="155"/>
      <c r="AKJ98" s="155"/>
      <c r="AKK98" s="155"/>
      <c r="AKL98" s="155"/>
      <c r="AKM98" s="155"/>
      <c r="AKN98" s="155"/>
      <c r="AKO98" s="155"/>
      <c r="AKP98" s="155"/>
      <c r="AKQ98" s="155"/>
      <c r="AKR98" s="155"/>
      <c r="AKS98" s="155"/>
      <c r="AKT98" s="155"/>
      <c r="AKU98" s="155"/>
      <c r="AKV98" s="155"/>
      <c r="AKW98" s="155"/>
      <c r="AKX98" s="155"/>
      <c r="AKY98" s="155"/>
      <c r="AKZ98" s="155"/>
      <c r="ALA98" s="155"/>
      <c r="ALB98" s="155"/>
      <c r="ALC98" s="155"/>
      <c r="ALD98" s="155"/>
      <c r="ALE98" s="155"/>
      <c r="ALF98" s="155"/>
      <c r="ALG98" s="155"/>
      <c r="ALH98" s="155"/>
      <c r="ALI98" s="155"/>
      <c r="ALJ98" s="155"/>
      <c r="ALK98" s="155"/>
      <c r="ALL98" s="155"/>
      <c r="ALM98" s="155"/>
      <c r="ALN98" s="155"/>
      <c r="ALO98" s="155"/>
      <c r="ALP98" s="155"/>
      <c r="ALQ98" s="155"/>
      <c r="ALR98" s="155"/>
      <c r="ALS98" s="155"/>
      <c r="ALT98" s="155"/>
      <c r="ALU98" s="155"/>
      <c r="ALV98" s="155"/>
      <c r="ALW98" s="155"/>
      <c r="ALX98" s="155"/>
      <c r="ALY98" s="155"/>
      <c r="ALZ98" s="155"/>
      <c r="AMA98" s="155"/>
      <c r="AMB98" s="155"/>
      <c r="AMC98" s="155"/>
      <c r="AMD98" s="155"/>
      <c r="AME98" s="155"/>
      <c r="AMF98" s="155"/>
      <c r="AMG98" s="155"/>
      <c r="AMH98" s="155"/>
      <c r="AMI98" s="155"/>
      <c r="AMJ98" s="155"/>
      <c r="AMK98" s="155"/>
      <c r="AML98" s="155"/>
      <c r="AMM98" s="155"/>
      <c r="AMN98" s="155"/>
      <c r="AMO98" s="155"/>
      <c r="AMP98" s="155"/>
      <c r="AMQ98" s="155"/>
      <c r="AMR98" s="155"/>
      <c r="AMS98" s="155"/>
      <c r="AMT98" s="155"/>
      <c r="AMU98" s="155"/>
      <c r="AMV98" s="155"/>
      <c r="AMW98" s="155"/>
      <c r="AMX98" s="155"/>
      <c r="AMY98" s="155"/>
      <c r="AMZ98" s="155"/>
      <c r="ANA98" s="155"/>
      <c r="ANB98" s="155"/>
      <c r="ANC98" s="155"/>
      <c r="AND98" s="155"/>
      <c r="ANE98" s="155"/>
      <c r="ANF98" s="155"/>
      <c r="ANG98" s="155"/>
      <c r="ANH98" s="155"/>
      <c r="ANI98" s="155"/>
      <c r="ANJ98" s="155"/>
      <c r="ANK98" s="155"/>
      <c r="ANL98" s="155"/>
      <c r="ANM98" s="155"/>
      <c r="ANN98" s="155"/>
      <c r="ANO98" s="155"/>
      <c r="ANP98" s="155"/>
      <c r="ANQ98" s="155"/>
      <c r="ANR98" s="155"/>
      <c r="ANS98" s="155"/>
      <c r="ANT98" s="155"/>
      <c r="ANU98" s="155"/>
      <c r="ANV98" s="155"/>
      <c r="ANW98" s="155"/>
      <c r="ANX98" s="155"/>
      <c r="ANY98" s="155"/>
      <c r="ANZ98" s="155"/>
      <c r="AOA98" s="155"/>
      <c r="AOB98" s="155"/>
      <c r="AOC98" s="155"/>
      <c r="AOD98" s="155"/>
      <c r="AOE98" s="155"/>
      <c r="AOF98" s="155"/>
      <c r="AOG98" s="155"/>
      <c r="AOH98" s="155"/>
      <c r="AOI98" s="155"/>
      <c r="AOJ98" s="155"/>
      <c r="AOK98" s="155"/>
      <c r="AOL98" s="155"/>
      <c r="AOM98" s="155"/>
      <c r="AON98" s="155"/>
      <c r="AOO98" s="155"/>
      <c r="AOP98" s="155"/>
      <c r="AOQ98" s="155"/>
      <c r="AOR98" s="155"/>
      <c r="AOS98" s="155"/>
      <c r="AOT98" s="155"/>
      <c r="AOU98" s="155"/>
      <c r="AOV98" s="155"/>
      <c r="AOW98" s="155"/>
      <c r="AOX98" s="155"/>
      <c r="AOY98" s="155"/>
      <c r="AOZ98" s="155"/>
      <c r="APA98" s="155"/>
      <c r="APB98" s="155"/>
      <c r="APC98" s="155"/>
      <c r="APD98" s="155"/>
      <c r="APE98" s="155"/>
      <c r="APF98" s="155"/>
      <c r="APG98" s="155"/>
      <c r="APH98" s="155"/>
      <c r="API98" s="155"/>
      <c r="APJ98" s="155"/>
      <c r="APK98" s="155"/>
      <c r="APL98" s="155"/>
      <c r="APM98" s="155"/>
      <c r="APN98" s="155"/>
      <c r="APO98" s="155"/>
      <c r="APP98" s="155"/>
      <c r="APQ98" s="155"/>
      <c r="APR98" s="155"/>
      <c r="APS98" s="155"/>
      <c r="APT98" s="155"/>
      <c r="APU98" s="155"/>
      <c r="APV98" s="155"/>
      <c r="APW98" s="155"/>
      <c r="APX98" s="155"/>
      <c r="APY98" s="155"/>
      <c r="APZ98" s="155"/>
      <c r="AQA98" s="155"/>
      <c r="AQB98" s="155"/>
      <c r="AQC98" s="155"/>
      <c r="AQD98" s="155"/>
      <c r="AQE98" s="155"/>
      <c r="AQF98" s="155"/>
      <c r="AQG98" s="155"/>
      <c r="AQH98" s="155"/>
      <c r="AQI98" s="155"/>
      <c r="AQJ98" s="155"/>
      <c r="AQK98" s="155"/>
      <c r="AQL98" s="155"/>
      <c r="AQM98" s="155"/>
      <c r="AQN98" s="155"/>
      <c r="AQO98" s="155"/>
      <c r="AQP98" s="155"/>
      <c r="AQQ98" s="155"/>
      <c r="AQR98" s="155"/>
      <c r="AQS98" s="155"/>
      <c r="AQT98" s="155"/>
      <c r="AQU98" s="155"/>
      <c r="AQV98" s="155"/>
      <c r="AQW98" s="155"/>
      <c r="AQX98" s="155"/>
      <c r="AQY98" s="155"/>
      <c r="AQZ98" s="155"/>
      <c r="ARA98" s="155"/>
      <c r="ARB98" s="155"/>
      <c r="ARC98" s="155"/>
      <c r="ARD98" s="155"/>
      <c r="ARE98" s="155"/>
      <c r="ARF98" s="155"/>
      <c r="ARG98" s="155"/>
      <c r="ARH98" s="155"/>
      <c r="ARI98" s="155"/>
      <c r="ARJ98" s="155"/>
      <c r="ARK98" s="155"/>
      <c r="ARL98" s="155"/>
      <c r="ARM98" s="155"/>
      <c r="ARN98" s="155"/>
      <c r="ARO98" s="155"/>
      <c r="ARP98" s="155"/>
      <c r="ARQ98" s="155"/>
      <c r="ARR98" s="155"/>
      <c r="ARS98" s="155"/>
      <c r="ART98" s="155"/>
      <c r="ARU98" s="155"/>
      <c r="ARV98" s="155"/>
      <c r="ARW98" s="155"/>
      <c r="ARX98" s="155"/>
      <c r="ARY98" s="155"/>
      <c r="ARZ98" s="155"/>
      <c r="ASA98" s="155"/>
      <c r="ASB98" s="155"/>
      <c r="ASC98" s="155"/>
      <c r="ASD98" s="155"/>
      <c r="ASE98" s="155"/>
      <c r="ASF98" s="155"/>
      <c r="ASG98" s="155"/>
      <c r="ASH98" s="155"/>
      <c r="ASI98" s="155"/>
      <c r="ASJ98" s="155"/>
      <c r="ASK98" s="155"/>
      <c r="ASL98" s="155"/>
      <c r="ASM98" s="155"/>
      <c r="ASN98" s="155"/>
      <c r="ASO98" s="155"/>
      <c r="ASP98" s="155"/>
      <c r="ASQ98" s="155"/>
      <c r="ASR98" s="155"/>
      <c r="ASS98" s="155"/>
      <c r="AST98" s="155"/>
      <c r="ASU98" s="155"/>
      <c r="ASV98" s="155"/>
      <c r="ASW98" s="155"/>
      <c r="ASX98" s="155"/>
      <c r="ASY98" s="155"/>
      <c r="ASZ98" s="155"/>
      <c r="ATA98" s="155"/>
      <c r="ATB98" s="155"/>
      <c r="ATC98" s="155"/>
      <c r="ATD98" s="155"/>
      <c r="ATE98" s="155"/>
      <c r="ATF98" s="155"/>
      <c r="ATG98" s="155"/>
      <c r="ATH98" s="155"/>
      <c r="ATI98" s="155"/>
      <c r="ATJ98" s="155"/>
      <c r="ATK98" s="155"/>
      <c r="ATL98" s="155"/>
      <c r="ATM98" s="155"/>
      <c r="ATN98" s="155"/>
      <c r="ATO98" s="155"/>
      <c r="ATP98" s="155"/>
      <c r="ATQ98" s="155"/>
      <c r="ATR98" s="155"/>
      <c r="ATS98" s="155"/>
      <c r="ATT98" s="155"/>
      <c r="ATU98" s="155"/>
      <c r="ATV98" s="155"/>
      <c r="ATW98" s="155"/>
      <c r="ATX98" s="155"/>
      <c r="ATY98" s="155"/>
      <c r="ATZ98" s="155"/>
      <c r="AUA98" s="155"/>
      <c r="AUB98" s="155"/>
      <c r="AUC98" s="155"/>
      <c r="AUD98" s="155"/>
      <c r="AUE98" s="155"/>
      <c r="AUF98" s="155"/>
      <c r="AUG98" s="155"/>
      <c r="AUH98" s="155"/>
      <c r="AUI98" s="155"/>
      <c r="AUJ98" s="155"/>
      <c r="AUK98" s="155"/>
      <c r="AUL98" s="155"/>
      <c r="AUM98" s="155"/>
      <c r="AUN98" s="155"/>
      <c r="AUO98" s="155"/>
      <c r="AUP98" s="155"/>
      <c r="AUQ98" s="155"/>
      <c r="AUR98" s="155"/>
      <c r="AUS98" s="155"/>
      <c r="AUT98" s="155"/>
      <c r="AUU98" s="155"/>
      <c r="AUV98" s="155"/>
      <c r="AUW98" s="155"/>
      <c r="AUX98" s="155"/>
      <c r="AUY98" s="155"/>
      <c r="AUZ98" s="155"/>
      <c r="AVA98" s="155"/>
      <c r="AVB98" s="155"/>
      <c r="AVC98" s="155"/>
      <c r="AVD98" s="155"/>
      <c r="AVE98" s="155"/>
      <c r="AVF98" s="155"/>
      <c r="AVG98" s="155"/>
      <c r="AVH98" s="155"/>
      <c r="AVI98" s="155"/>
      <c r="AVJ98" s="155"/>
      <c r="AVK98" s="155"/>
      <c r="AVL98" s="155"/>
      <c r="AVM98" s="155"/>
      <c r="AVN98" s="155"/>
      <c r="AVO98" s="155"/>
      <c r="AVP98" s="155"/>
      <c r="AVQ98" s="155"/>
      <c r="AVR98" s="155"/>
      <c r="AVS98" s="155"/>
      <c r="AVT98" s="155"/>
      <c r="AVU98" s="155"/>
      <c r="AVV98" s="155"/>
      <c r="AVW98" s="155"/>
      <c r="AVX98" s="155"/>
      <c r="AVY98" s="155"/>
      <c r="AVZ98" s="155"/>
      <c r="AWA98" s="155"/>
      <c r="AWB98" s="155"/>
      <c r="AWC98" s="155"/>
      <c r="AWD98" s="155"/>
      <c r="AWE98" s="155"/>
      <c r="AWF98" s="155"/>
      <c r="AWG98" s="155"/>
      <c r="AWH98" s="155"/>
      <c r="AWI98" s="155"/>
      <c r="AWJ98" s="155"/>
      <c r="AWK98" s="155"/>
      <c r="AWL98" s="155"/>
      <c r="AWM98" s="155"/>
      <c r="AWN98" s="155"/>
      <c r="AWO98" s="155"/>
      <c r="AWP98" s="155"/>
      <c r="AWQ98" s="155"/>
      <c r="AWR98" s="155"/>
      <c r="AWS98" s="155"/>
      <c r="AWT98" s="155"/>
      <c r="AWU98" s="155"/>
      <c r="AWV98" s="155"/>
      <c r="AWW98" s="155"/>
      <c r="AWX98" s="155"/>
      <c r="AWY98" s="155"/>
      <c r="AWZ98" s="155"/>
      <c r="AXA98" s="155"/>
      <c r="AXB98" s="155"/>
      <c r="AXC98" s="155"/>
      <c r="AXD98" s="155"/>
      <c r="AXE98" s="155"/>
      <c r="AXF98" s="155"/>
      <c r="AXG98" s="155"/>
      <c r="AXH98" s="155"/>
      <c r="AXI98" s="155"/>
      <c r="AXJ98" s="155"/>
      <c r="AXK98" s="155"/>
      <c r="AXL98" s="155"/>
      <c r="AXM98" s="155"/>
      <c r="AXN98" s="155"/>
      <c r="AXO98" s="155"/>
      <c r="AXP98" s="155"/>
      <c r="AXQ98" s="155"/>
      <c r="AXR98" s="155"/>
      <c r="AXS98" s="155"/>
      <c r="AXT98" s="155"/>
      <c r="AXU98" s="155"/>
      <c r="AXV98" s="155"/>
      <c r="AXW98" s="155"/>
      <c r="AXX98" s="155"/>
      <c r="AXY98" s="155"/>
      <c r="AXZ98" s="155"/>
      <c r="AYA98" s="155"/>
      <c r="AYB98" s="155"/>
      <c r="AYC98" s="155"/>
      <c r="AYD98" s="155"/>
      <c r="AYE98" s="155"/>
      <c r="AYF98" s="155"/>
      <c r="AYG98" s="155"/>
      <c r="AYH98" s="155"/>
      <c r="AYI98" s="155"/>
      <c r="AYJ98" s="155"/>
      <c r="AYK98" s="155"/>
      <c r="AYL98" s="155"/>
      <c r="AYM98" s="155"/>
      <c r="AYN98" s="155"/>
      <c r="AYO98" s="155"/>
      <c r="AYP98" s="155"/>
      <c r="AYQ98" s="155"/>
      <c r="AYR98" s="155"/>
      <c r="AYS98" s="155"/>
      <c r="AYT98" s="155"/>
      <c r="AYU98" s="155"/>
      <c r="AYV98" s="155"/>
      <c r="AYW98" s="155"/>
      <c r="AYX98" s="155"/>
      <c r="AYY98" s="155"/>
      <c r="AYZ98" s="155"/>
      <c r="AZA98" s="155"/>
      <c r="AZB98" s="155"/>
      <c r="AZC98" s="155"/>
      <c r="AZD98" s="155"/>
      <c r="AZE98" s="155"/>
      <c r="AZF98" s="155"/>
      <c r="AZG98" s="155"/>
      <c r="AZH98" s="155"/>
      <c r="AZI98" s="155"/>
      <c r="AZJ98" s="155"/>
      <c r="AZK98" s="155"/>
      <c r="AZL98" s="155"/>
      <c r="AZM98" s="155"/>
      <c r="AZN98" s="155"/>
      <c r="AZO98" s="155"/>
      <c r="AZP98" s="155"/>
      <c r="AZQ98" s="155"/>
      <c r="AZR98" s="155"/>
      <c r="AZS98" s="155"/>
      <c r="AZT98" s="155"/>
      <c r="AZU98" s="155"/>
      <c r="AZV98" s="155"/>
      <c r="AZW98" s="155"/>
      <c r="AZX98" s="155"/>
      <c r="AZY98" s="155"/>
      <c r="AZZ98" s="155"/>
      <c r="BAA98" s="155"/>
      <c r="BAB98" s="155"/>
      <c r="BAC98" s="155"/>
      <c r="BAD98" s="155"/>
      <c r="BAE98" s="155"/>
      <c r="BAF98" s="155"/>
      <c r="BAG98" s="155"/>
      <c r="BAH98" s="155"/>
      <c r="BAI98" s="155"/>
      <c r="BAJ98" s="155"/>
      <c r="BAK98" s="155"/>
      <c r="BAL98" s="155"/>
      <c r="BAM98" s="155"/>
      <c r="BAN98" s="155"/>
      <c r="BAO98" s="155"/>
      <c r="BAP98" s="155"/>
      <c r="BAQ98" s="155"/>
      <c r="BAR98" s="155"/>
      <c r="BAS98" s="155"/>
      <c r="BAT98" s="155"/>
      <c r="BAU98" s="155"/>
      <c r="BAV98" s="155"/>
      <c r="BAW98" s="155"/>
      <c r="BAX98" s="155"/>
      <c r="BAY98" s="155"/>
      <c r="BAZ98" s="155"/>
      <c r="BBA98" s="155"/>
      <c r="BBB98" s="155"/>
      <c r="BBC98" s="155"/>
      <c r="BBD98" s="155"/>
      <c r="BBE98" s="155"/>
      <c r="BBF98" s="155"/>
      <c r="BBG98" s="155"/>
      <c r="BBH98" s="155"/>
      <c r="BBI98" s="155"/>
      <c r="BBJ98" s="155"/>
      <c r="BBK98" s="155"/>
      <c r="BBL98" s="155"/>
      <c r="BBM98" s="155"/>
      <c r="BBN98" s="155"/>
      <c r="BBO98" s="155"/>
      <c r="BBP98" s="155"/>
      <c r="BBQ98" s="155"/>
      <c r="BBR98" s="155"/>
      <c r="BBS98" s="155"/>
      <c r="BBT98" s="155"/>
      <c r="BBU98" s="155"/>
      <c r="BBV98" s="155"/>
      <c r="BBW98" s="155"/>
      <c r="BBX98" s="155"/>
      <c r="BBY98" s="155"/>
      <c r="BBZ98" s="155"/>
      <c r="BCA98" s="155"/>
      <c r="BCB98" s="155"/>
      <c r="BCC98" s="155"/>
      <c r="BCD98" s="155"/>
      <c r="BCE98" s="155"/>
      <c r="BCF98" s="155"/>
      <c r="BCG98" s="155"/>
      <c r="BCH98" s="155"/>
      <c r="BCI98" s="155"/>
      <c r="BCJ98" s="155"/>
      <c r="BCK98" s="155"/>
      <c r="BCL98" s="155"/>
      <c r="BCM98" s="155"/>
      <c r="BCN98" s="155"/>
      <c r="BCO98" s="155"/>
      <c r="BCP98" s="155"/>
      <c r="BCQ98" s="155"/>
      <c r="BCR98" s="155"/>
      <c r="BCS98" s="155"/>
      <c r="BCT98" s="155"/>
      <c r="BCU98" s="155"/>
      <c r="BCV98" s="155"/>
      <c r="BCW98" s="155"/>
      <c r="BCX98" s="155"/>
      <c r="BCY98" s="155"/>
      <c r="BCZ98" s="155"/>
      <c r="BDA98" s="155"/>
      <c r="BDB98" s="155"/>
      <c r="BDC98" s="155"/>
      <c r="BDD98" s="155"/>
      <c r="BDE98" s="155"/>
      <c r="BDF98" s="155"/>
      <c r="BDG98" s="155"/>
      <c r="BDH98" s="155"/>
      <c r="BDI98" s="155"/>
      <c r="BDJ98" s="155"/>
      <c r="BDK98" s="155"/>
      <c r="BDL98" s="155"/>
      <c r="BDM98" s="155"/>
      <c r="BDN98" s="155"/>
      <c r="BDO98" s="155"/>
      <c r="BDP98" s="155"/>
      <c r="BDQ98" s="155"/>
      <c r="BDR98" s="155"/>
      <c r="BDS98" s="155"/>
      <c r="BDT98" s="155"/>
      <c r="BDU98" s="155"/>
      <c r="BDV98" s="155"/>
      <c r="BDW98" s="155"/>
      <c r="BDX98" s="155"/>
      <c r="BDY98" s="155"/>
      <c r="BDZ98" s="155"/>
      <c r="BEA98" s="155"/>
      <c r="BEB98" s="155"/>
      <c r="BEC98" s="155"/>
      <c r="BED98" s="155"/>
      <c r="BEE98" s="155"/>
      <c r="BEF98" s="155"/>
      <c r="BEG98" s="155"/>
      <c r="BEH98" s="155"/>
      <c r="BEI98" s="155"/>
      <c r="BEJ98" s="155"/>
      <c r="BEK98" s="155"/>
      <c r="BEL98" s="155"/>
      <c r="BEM98" s="155"/>
      <c r="BEN98" s="155"/>
      <c r="BEO98" s="155"/>
      <c r="BEP98" s="155"/>
      <c r="BEQ98" s="155"/>
      <c r="BER98" s="155"/>
      <c r="BES98" s="155"/>
      <c r="BET98" s="155"/>
      <c r="BEU98" s="155"/>
      <c r="BEV98" s="155"/>
      <c r="BEW98" s="155"/>
      <c r="BEX98" s="155"/>
      <c r="BEY98" s="155"/>
      <c r="BEZ98" s="155"/>
      <c r="BFA98" s="155"/>
      <c r="BFB98" s="155"/>
      <c r="BFC98" s="155"/>
      <c r="BFD98" s="155"/>
      <c r="BFE98" s="155"/>
      <c r="BFF98" s="155"/>
      <c r="BFG98" s="155"/>
      <c r="BFH98" s="155"/>
      <c r="BFI98" s="155"/>
      <c r="BFJ98" s="155"/>
      <c r="BFK98" s="155"/>
      <c r="BFL98" s="155"/>
      <c r="BFM98" s="155"/>
      <c r="BFN98" s="155"/>
      <c r="BFO98" s="155"/>
      <c r="BFP98" s="155"/>
      <c r="BFQ98" s="155"/>
      <c r="BFR98" s="155"/>
      <c r="BFS98" s="155"/>
      <c r="BFT98" s="155"/>
      <c r="BFU98" s="155"/>
      <c r="BFV98" s="155"/>
      <c r="BFW98" s="155"/>
      <c r="BFX98" s="155"/>
      <c r="BFY98" s="155"/>
      <c r="BFZ98" s="155"/>
      <c r="BGA98" s="155"/>
      <c r="BGB98" s="155"/>
      <c r="BGC98" s="155"/>
      <c r="BGD98" s="155"/>
      <c r="BGE98" s="155"/>
      <c r="BGF98" s="155"/>
      <c r="BGG98" s="155"/>
      <c r="BGH98" s="155"/>
      <c r="BGI98" s="155"/>
      <c r="BGJ98" s="155"/>
      <c r="BGK98" s="155"/>
      <c r="BGL98" s="155"/>
      <c r="BGM98" s="155"/>
      <c r="BGN98" s="155"/>
      <c r="BGO98" s="155"/>
      <c r="BGP98" s="155"/>
      <c r="BGQ98" s="155"/>
      <c r="BGR98" s="155"/>
      <c r="BGS98" s="155"/>
      <c r="BGT98" s="155"/>
      <c r="BGU98" s="155"/>
      <c r="BGV98" s="155"/>
      <c r="BGW98" s="155"/>
      <c r="BGX98" s="155"/>
      <c r="BGY98" s="155"/>
      <c r="BGZ98" s="155"/>
      <c r="BHA98" s="155"/>
      <c r="BHB98" s="155"/>
      <c r="BHC98" s="155"/>
      <c r="BHD98" s="155"/>
      <c r="BHE98" s="155"/>
      <c r="BHF98" s="155"/>
      <c r="BHG98" s="155"/>
      <c r="BHH98" s="155"/>
      <c r="BHI98" s="155"/>
      <c r="BHJ98" s="155"/>
      <c r="BHK98" s="155"/>
      <c r="BHL98" s="155"/>
      <c r="BHM98" s="155"/>
      <c r="BHN98" s="155"/>
      <c r="BHO98" s="155"/>
      <c r="BHP98" s="155"/>
      <c r="BHQ98" s="155"/>
      <c r="BHR98" s="155"/>
      <c r="BHS98" s="155"/>
      <c r="BHT98" s="155"/>
      <c r="BHU98" s="155"/>
      <c r="BHV98" s="155"/>
      <c r="BHW98" s="155"/>
      <c r="BHX98" s="155"/>
      <c r="BHY98" s="155"/>
      <c r="BHZ98" s="155"/>
      <c r="BIA98" s="155"/>
      <c r="BIB98" s="155"/>
      <c r="BIC98" s="155"/>
      <c r="BID98" s="155"/>
      <c r="BIE98" s="155"/>
      <c r="BIF98" s="155"/>
      <c r="BIG98" s="155"/>
      <c r="BIH98" s="155"/>
      <c r="BII98" s="155"/>
      <c r="BIJ98" s="155"/>
      <c r="BIK98" s="155"/>
      <c r="BIL98" s="155"/>
      <c r="BIM98" s="155"/>
      <c r="BIN98" s="155"/>
      <c r="BIO98" s="155"/>
      <c r="BIP98" s="155"/>
      <c r="BIQ98" s="155"/>
      <c r="BIR98" s="155"/>
      <c r="BIS98" s="155"/>
      <c r="BIT98" s="155"/>
      <c r="BIU98" s="155"/>
      <c r="BIV98" s="155"/>
      <c r="BIW98" s="155"/>
      <c r="BIX98" s="155"/>
      <c r="BIY98" s="155"/>
      <c r="BIZ98" s="155"/>
      <c r="BJA98" s="155"/>
      <c r="BJB98" s="155"/>
      <c r="BJC98" s="155"/>
      <c r="BJD98" s="155"/>
      <c r="BJE98" s="155"/>
      <c r="BJF98" s="155"/>
      <c r="BJG98" s="155"/>
      <c r="BJH98" s="155"/>
      <c r="BJI98" s="155"/>
      <c r="BJJ98" s="155"/>
      <c r="BJK98" s="155"/>
      <c r="BJL98" s="155"/>
      <c r="BJM98" s="155"/>
      <c r="BJN98" s="155"/>
      <c r="BJO98" s="155"/>
      <c r="BJP98" s="155"/>
      <c r="BJQ98" s="155"/>
      <c r="BJR98" s="155"/>
      <c r="BJS98" s="155"/>
      <c r="BJT98" s="155"/>
      <c r="BJU98" s="155"/>
      <c r="BJV98" s="155"/>
      <c r="BJW98" s="155"/>
      <c r="BJX98" s="155"/>
      <c r="BJY98" s="155"/>
      <c r="BJZ98" s="155"/>
      <c r="BKA98" s="155"/>
      <c r="BKB98" s="155"/>
      <c r="BKC98" s="155"/>
      <c r="BKD98" s="155"/>
      <c r="BKE98" s="155"/>
      <c r="BKF98" s="155"/>
      <c r="BKG98" s="155"/>
      <c r="BKH98" s="155"/>
      <c r="BKI98" s="155"/>
      <c r="BKJ98" s="155"/>
      <c r="BKK98" s="155"/>
      <c r="BKL98" s="155"/>
      <c r="BKM98" s="155"/>
      <c r="BKN98" s="155"/>
      <c r="BKO98" s="155"/>
      <c r="BKP98" s="155"/>
      <c r="BKQ98" s="155"/>
      <c r="BKR98" s="155"/>
      <c r="BKS98" s="155"/>
      <c r="BKT98" s="155"/>
      <c r="BKU98" s="155"/>
      <c r="BKV98" s="155"/>
      <c r="BKW98" s="155"/>
      <c r="BKX98" s="155"/>
      <c r="BKY98" s="155"/>
      <c r="BKZ98" s="155"/>
      <c r="BLA98" s="155"/>
      <c r="BLB98" s="155"/>
      <c r="BLC98" s="155"/>
      <c r="BLD98" s="155"/>
      <c r="BLE98" s="155"/>
      <c r="BLF98" s="155"/>
      <c r="BLG98" s="155"/>
      <c r="BLH98" s="155"/>
      <c r="BLI98" s="155"/>
      <c r="BLJ98" s="155"/>
      <c r="BLK98" s="155"/>
      <c r="BLL98" s="155"/>
      <c r="BLM98" s="155"/>
      <c r="BLN98" s="155"/>
      <c r="BLO98" s="155"/>
      <c r="BLP98" s="155"/>
      <c r="BLQ98" s="155"/>
      <c r="BLR98" s="155"/>
      <c r="BLS98" s="155"/>
      <c r="BLT98" s="155"/>
      <c r="BLU98" s="155"/>
      <c r="BLV98" s="155"/>
      <c r="BLW98" s="155"/>
      <c r="BLX98" s="155"/>
      <c r="BLY98" s="155"/>
      <c r="BLZ98" s="155"/>
      <c r="BMA98" s="155"/>
      <c r="BMB98" s="155"/>
      <c r="BMC98" s="155"/>
      <c r="BMD98" s="155"/>
      <c r="BME98" s="155"/>
      <c r="BMF98" s="155"/>
      <c r="BMG98" s="155"/>
      <c r="BMH98" s="155"/>
      <c r="BMI98" s="155"/>
      <c r="BMJ98" s="155"/>
      <c r="BMK98" s="155"/>
      <c r="BML98" s="155"/>
      <c r="BMM98" s="155"/>
      <c r="BMN98" s="155"/>
      <c r="BMO98" s="155"/>
      <c r="BMP98" s="155"/>
      <c r="BMQ98" s="155"/>
      <c r="BMR98" s="155"/>
      <c r="BMS98" s="155"/>
      <c r="BMT98" s="155"/>
      <c r="BMU98" s="155"/>
      <c r="BMV98" s="155"/>
      <c r="BMW98" s="155"/>
      <c r="BMX98" s="155"/>
      <c r="BMY98" s="155"/>
      <c r="BMZ98" s="155"/>
      <c r="BNA98" s="155"/>
      <c r="BNB98" s="155"/>
      <c r="BNC98" s="155"/>
      <c r="BND98" s="155"/>
      <c r="BNE98" s="155"/>
      <c r="BNF98" s="155"/>
      <c r="BNG98" s="155"/>
      <c r="BNH98" s="155"/>
      <c r="BNI98" s="155"/>
      <c r="BNJ98" s="155"/>
      <c r="BNK98" s="155"/>
      <c r="BNL98" s="155"/>
      <c r="BNM98" s="155"/>
      <c r="BNN98" s="155"/>
      <c r="BNO98" s="155"/>
      <c r="BNP98" s="155"/>
      <c r="BNQ98" s="155"/>
      <c r="BNR98" s="155"/>
      <c r="BNS98" s="155"/>
      <c r="BNT98" s="155"/>
      <c r="BNU98" s="155"/>
      <c r="BNV98" s="155"/>
      <c r="BNW98" s="155"/>
      <c r="BNX98" s="155"/>
      <c r="BNY98" s="155"/>
      <c r="BNZ98" s="155"/>
      <c r="BOA98" s="155"/>
      <c r="BOB98" s="155"/>
      <c r="BOC98" s="155"/>
      <c r="BOD98" s="155"/>
      <c r="BOE98" s="155"/>
      <c r="BOF98" s="155"/>
      <c r="BOG98" s="155"/>
      <c r="BOH98" s="155"/>
      <c r="BOI98" s="155"/>
      <c r="BOJ98" s="155"/>
      <c r="BOK98" s="155"/>
      <c r="BOL98" s="155"/>
      <c r="BOM98" s="155"/>
      <c r="BON98" s="155"/>
      <c r="BOO98" s="155"/>
      <c r="BOP98" s="155"/>
      <c r="BOQ98" s="155"/>
      <c r="BOR98" s="155"/>
      <c r="BOS98" s="155"/>
      <c r="BOT98" s="155"/>
      <c r="BOU98" s="155"/>
      <c r="BOV98" s="155"/>
      <c r="BOW98" s="155"/>
      <c r="BOX98" s="155"/>
      <c r="BOY98" s="155"/>
      <c r="BOZ98" s="155"/>
      <c r="BPA98" s="155"/>
      <c r="BPB98" s="155"/>
      <c r="BPC98" s="155"/>
      <c r="BPD98" s="155"/>
      <c r="BPE98" s="155"/>
      <c r="BPF98" s="155"/>
      <c r="BPG98" s="155"/>
      <c r="BPH98" s="155"/>
      <c r="BPI98" s="155"/>
      <c r="BPJ98" s="155"/>
      <c r="BPK98" s="155"/>
      <c r="BPL98" s="155"/>
      <c r="BPM98" s="155"/>
      <c r="BPN98" s="155"/>
      <c r="BPO98" s="155"/>
      <c r="BPP98" s="155"/>
      <c r="BPQ98" s="155"/>
      <c r="BPR98" s="155"/>
      <c r="BPS98" s="155"/>
      <c r="BPT98" s="155"/>
      <c r="BPU98" s="155"/>
      <c r="BPV98" s="155"/>
      <c r="BPW98" s="155"/>
      <c r="BPX98" s="155"/>
      <c r="BPY98" s="155"/>
      <c r="BPZ98" s="155"/>
      <c r="BQA98" s="155"/>
      <c r="BQB98" s="155"/>
      <c r="BQC98" s="155"/>
      <c r="BQD98" s="155"/>
      <c r="BQE98" s="155"/>
      <c r="BQF98" s="155"/>
      <c r="BQG98" s="155"/>
      <c r="BQH98" s="155"/>
      <c r="BQI98" s="155"/>
      <c r="BQJ98" s="155"/>
      <c r="BQK98" s="155"/>
      <c r="BQL98" s="155"/>
      <c r="BQM98" s="155"/>
      <c r="BQN98" s="155"/>
      <c r="BQO98" s="155"/>
      <c r="BQP98" s="155"/>
      <c r="BQQ98" s="155"/>
      <c r="BQR98" s="155"/>
      <c r="BQS98" s="155"/>
      <c r="BQT98" s="155"/>
      <c r="BQU98" s="155"/>
      <c r="BQV98" s="155"/>
      <c r="BQW98" s="155"/>
      <c r="BQX98" s="155"/>
      <c r="BQY98" s="155"/>
      <c r="BQZ98" s="155"/>
      <c r="BRA98" s="155"/>
      <c r="BRB98" s="155"/>
      <c r="BRC98" s="155"/>
      <c r="BRD98" s="155"/>
      <c r="BRE98" s="155"/>
      <c r="BRF98" s="155"/>
      <c r="BRG98" s="155"/>
      <c r="BRH98" s="155"/>
      <c r="BRI98" s="155"/>
      <c r="BRJ98" s="155"/>
      <c r="BRK98" s="155"/>
      <c r="BRL98" s="155"/>
      <c r="BRM98" s="155"/>
      <c r="BRN98" s="155"/>
      <c r="BRO98" s="155"/>
      <c r="BRP98" s="155"/>
      <c r="BRQ98" s="155"/>
      <c r="BRR98" s="155"/>
      <c r="BRS98" s="155"/>
      <c r="BRT98" s="155"/>
      <c r="BRU98" s="155"/>
      <c r="BRV98" s="155"/>
      <c r="BRW98" s="155"/>
      <c r="BRX98" s="155"/>
      <c r="BRY98" s="155"/>
      <c r="BRZ98" s="155"/>
      <c r="BSA98" s="155"/>
      <c r="BSB98" s="155"/>
      <c r="BSC98" s="155"/>
      <c r="BSD98" s="155"/>
      <c r="BSE98" s="155"/>
      <c r="BSF98" s="155"/>
      <c r="BSG98" s="155"/>
      <c r="BSH98" s="155"/>
      <c r="BSI98" s="155"/>
      <c r="BSJ98" s="155"/>
      <c r="BSK98" s="155"/>
      <c r="BSL98" s="155"/>
      <c r="BSM98" s="155"/>
      <c r="BSN98" s="155"/>
      <c r="BSO98" s="155"/>
      <c r="BSP98" s="155"/>
      <c r="BSQ98" s="155"/>
      <c r="BSR98" s="155"/>
      <c r="BSS98" s="155"/>
      <c r="BST98" s="155"/>
      <c r="BSU98" s="155"/>
      <c r="BSV98" s="155"/>
      <c r="BSW98" s="155"/>
      <c r="BSX98" s="155"/>
      <c r="BSY98" s="155"/>
      <c r="BSZ98" s="155"/>
      <c r="BTA98" s="155"/>
      <c r="BTB98" s="155"/>
      <c r="BTC98" s="155"/>
      <c r="BTD98" s="155"/>
      <c r="BTE98" s="155"/>
      <c r="BTF98" s="155"/>
      <c r="BTG98" s="155"/>
      <c r="BTH98" s="155"/>
      <c r="BTI98" s="155"/>
      <c r="BTJ98" s="155"/>
      <c r="BTK98" s="155"/>
      <c r="BTL98" s="155"/>
      <c r="BTM98" s="155"/>
      <c r="BTN98" s="155"/>
      <c r="BTO98" s="155"/>
      <c r="BTP98" s="155"/>
      <c r="BTQ98" s="155"/>
      <c r="BTR98" s="155"/>
      <c r="BTS98" s="155"/>
      <c r="BTT98" s="155"/>
      <c r="BTU98" s="155"/>
      <c r="BTV98" s="155"/>
      <c r="BTW98" s="155"/>
      <c r="BTX98" s="155"/>
      <c r="BTY98" s="155"/>
      <c r="BTZ98" s="155"/>
      <c r="BUA98" s="155"/>
      <c r="BUB98" s="155"/>
      <c r="BUC98" s="155"/>
      <c r="BUD98" s="155"/>
      <c r="BUE98" s="155"/>
      <c r="BUF98" s="155"/>
      <c r="BUG98" s="155"/>
      <c r="BUH98" s="155"/>
      <c r="BUI98" s="155"/>
      <c r="BUJ98" s="155"/>
      <c r="BUK98" s="155"/>
      <c r="BUL98" s="155"/>
      <c r="BUM98" s="155"/>
      <c r="BUN98" s="155"/>
      <c r="BUO98" s="155"/>
      <c r="BUP98" s="155"/>
      <c r="BUQ98" s="155"/>
      <c r="BUR98" s="155"/>
      <c r="BUS98" s="155"/>
      <c r="BUT98" s="155"/>
      <c r="BUU98" s="155"/>
      <c r="BUV98" s="155"/>
      <c r="BUW98" s="155"/>
      <c r="BUX98" s="155"/>
      <c r="BUY98" s="155"/>
      <c r="BUZ98" s="155"/>
      <c r="BVA98" s="155"/>
      <c r="BVB98" s="155"/>
      <c r="BVC98" s="155"/>
      <c r="BVD98" s="155"/>
      <c r="BVE98" s="155"/>
      <c r="BVF98" s="155"/>
      <c r="BVG98" s="155"/>
      <c r="BVH98" s="155"/>
      <c r="BVI98" s="155"/>
      <c r="BVJ98" s="155"/>
      <c r="BVK98" s="155"/>
      <c r="BVL98" s="155"/>
      <c r="BVM98" s="155"/>
      <c r="BVN98" s="155"/>
      <c r="BVO98" s="155"/>
      <c r="BVP98" s="155"/>
      <c r="BVQ98" s="155"/>
      <c r="BVR98" s="155"/>
      <c r="BVS98" s="155"/>
      <c r="BVT98" s="155"/>
      <c r="BVU98" s="155"/>
      <c r="BVV98" s="155"/>
      <c r="BVW98" s="155"/>
      <c r="BVX98" s="155"/>
      <c r="BVY98" s="155"/>
      <c r="BVZ98" s="155"/>
      <c r="BWA98" s="155"/>
      <c r="BWB98" s="155"/>
      <c r="BWC98" s="155"/>
      <c r="BWD98" s="155"/>
      <c r="BWE98" s="155"/>
      <c r="BWF98" s="155"/>
      <c r="BWG98" s="155"/>
      <c r="BWH98" s="155"/>
      <c r="BWI98" s="155"/>
      <c r="BWJ98" s="155"/>
      <c r="BWK98" s="155"/>
      <c r="BWL98" s="155"/>
      <c r="BWM98" s="155"/>
      <c r="BWN98" s="155"/>
      <c r="BWO98" s="155"/>
      <c r="BWP98" s="155"/>
      <c r="BWQ98" s="155"/>
      <c r="BWR98" s="155"/>
      <c r="BWS98" s="155"/>
      <c r="BWT98" s="155"/>
      <c r="BWU98" s="155"/>
      <c r="BWV98" s="155"/>
      <c r="BWW98" s="155"/>
      <c r="BWX98" s="155"/>
      <c r="BWY98" s="155"/>
      <c r="BWZ98" s="155"/>
      <c r="BXA98" s="155"/>
      <c r="BXB98" s="155"/>
      <c r="BXC98" s="155"/>
      <c r="BXD98" s="155"/>
      <c r="BXE98" s="155"/>
      <c r="BXF98" s="155"/>
      <c r="BXG98" s="155"/>
      <c r="BXH98" s="155"/>
      <c r="BXI98" s="155"/>
      <c r="BXJ98" s="155"/>
      <c r="BXK98" s="155"/>
      <c r="BXL98" s="155"/>
      <c r="BXM98" s="155"/>
      <c r="BXN98" s="155"/>
      <c r="BXO98" s="155"/>
      <c r="BXP98" s="155"/>
      <c r="BXQ98" s="155"/>
      <c r="BXR98" s="155"/>
      <c r="BXS98" s="155"/>
      <c r="BXT98" s="155"/>
      <c r="BXU98" s="155"/>
      <c r="BXV98" s="155"/>
      <c r="BXW98" s="155"/>
      <c r="BXX98" s="155"/>
      <c r="BXY98" s="155"/>
      <c r="BXZ98" s="155"/>
      <c r="BYA98" s="155"/>
      <c r="BYB98" s="155"/>
      <c r="BYC98" s="155"/>
      <c r="BYD98" s="155"/>
      <c r="BYE98" s="155"/>
      <c r="BYF98" s="155"/>
      <c r="BYG98" s="155"/>
      <c r="BYH98" s="155"/>
      <c r="BYI98" s="155"/>
      <c r="BYJ98" s="155"/>
      <c r="BYK98" s="155"/>
      <c r="BYL98" s="155"/>
      <c r="BYM98" s="155"/>
      <c r="BYN98" s="155"/>
      <c r="BYO98" s="155"/>
      <c r="BYP98" s="155"/>
      <c r="BYQ98" s="155"/>
      <c r="BYR98" s="155"/>
      <c r="BYS98" s="155"/>
      <c r="BYT98" s="155"/>
      <c r="BYU98" s="155"/>
      <c r="BYV98" s="155"/>
      <c r="BYW98" s="155"/>
      <c r="BYX98" s="155"/>
      <c r="BYY98" s="155"/>
      <c r="BYZ98" s="155"/>
      <c r="BZA98" s="155"/>
      <c r="BZB98" s="155"/>
      <c r="BZC98" s="155"/>
      <c r="BZD98" s="155"/>
      <c r="BZE98" s="155"/>
      <c r="BZF98" s="155"/>
      <c r="BZG98" s="155"/>
      <c r="BZH98" s="155"/>
      <c r="BZI98" s="155"/>
      <c r="BZJ98" s="155"/>
      <c r="BZK98" s="155"/>
      <c r="BZL98" s="155"/>
      <c r="BZM98" s="155"/>
      <c r="BZN98" s="155"/>
      <c r="BZO98" s="155"/>
      <c r="BZP98" s="155"/>
      <c r="BZQ98" s="155"/>
      <c r="BZR98" s="155"/>
      <c r="BZS98" s="155"/>
      <c r="BZT98" s="155"/>
      <c r="BZU98" s="155"/>
      <c r="BZV98" s="155"/>
      <c r="BZW98" s="155"/>
      <c r="BZX98" s="155"/>
      <c r="BZY98" s="155"/>
      <c r="BZZ98" s="155"/>
      <c r="CAA98" s="155"/>
      <c r="CAB98" s="155"/>
      <c r="CAC98" s="155"/>
      <c r="CAD98" s="155"/>
      <c r="CAE98" s="155"/>
      <c r="CAF98" s="155"/>
      <c r="CAG98" s="155"/>
      <c r="CAH98" s="155"/>
      <c r="CAI98" s="155"/>
      <c r="CAJ98" s="155"/>
      <c r="CAK98" s="155"/>
      <c r="CAL98" s="155"/>
      <c r="CAM98" s="155"/>
      <c r="CAN98" s="155"/>
      <c r="CAO98" s="155"/>
      <c r="CAP98" s="155"/>
      <c r="CAQ98" s="155"/>
      <c r="CAR98" s="155"/>
      <c r="CAS98" s="155"/>
      <c r="CAT98" s="155"/>
      <c r="CAU98" s="155"/>
      <c r="CAV98" s="155"/>
      <c r="CAW98" s="155"/>
      <c r="CAX98" s="155"/>
      <c r="CAY98" s="155"/>
      <c r="CAZ98" s="155"/>
      <c r="CBA98" s="155"/>
      <c r="CBB98" s="155"/>
      <c r="CBC98" s="155"/>
      <c r="CBD98" s="155"/>
      <c r="CBE98" s="155"/>
      <c r="CBF98" s="155"/>
      <c r="CBG98" s="155"/>
      <c r="CBH98" s="155"/>
      <c r="CBI98" s="155"/>
      <c r="CBJ98" s="155"/>
      <c r="CBK98" s="155"/>
      <c r="CBL98" s="155"/>
    </row>
    <row r="99" spans="2:2092" s="135" customFormat="1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  <c r="IE99" s="155"/>
      <c r="IF99" s="155"/>
      <c r="IG99" s="155"/>
      <c r="IH99" s="155"/>
      <c r="II99" s="155"/>
      <c r="IJ99" s="155"/>
      <c r="IK99" s="155"/>
      <c r="IL99" s="155"/>
      <c r="IM99" s="155"/>
      <c r="IN99" s="155"/>
      <c r="IO99" s="155"/>
      <c r="IP99" s="155"/>
      <c r="IQ99" s="155"/>
      <c r="IR99" s="155"/>
      <c r="IS99" s="155"/>
      <c r="IT99" s="155"/>
      <c r="IU99" s="155"/>
      <c r="IV99" s="155"/>
      <c r="IW99" s="155"/>
      <c r="IX99" s="155"/>
      <c r="IY99" s="155"/>
      <c r="IZ99" s="155"/>
      <c r="JA99" s="155"/>
      <c r="JB99" s="155"/>
      <c r="JC99" s="155"/>
      <c r="JD99" s="155"/>
      <c r="JE99" s="155"/>
      <c r="JF99" s="155"/>
      <c r="JG99" s="155"/>
      <c r="JH99" s="155"/>
      <c r="JI99" s="155"/>
      <c r="JJ99" s="155"/>
      <c r="JK99" s="155"/>
      <c r="JL99" s="155"/>
      <c r="JM99" s="155"/>
      <c r="JN99" s="155"/>
      <c r="JO99" s="155"/>
      <c r="JP99" s="155"/>
      <c r="JQ99" s="155"/>
      <c r="JR99" s="155"/>
      <c r="JS99" s="155"/>
      <c r="JT99" s="155"/>
      <c r="JU99" s="155"/>
      <c r="JV99" s="155"/>
      <c r="JW99" s="155"/>
      <c r="JX99" s="155"/>
      <c r="JY99" s="155"/>
      <c r="JZ99" s="155"/>
      <c r="KA99" s="155"/>
      <c r="KB99" s="155"/>
      <c r="KC99" s="155"/>
      <c r="KD99" s="155"/>
      <c r="KE99" s="155"/>
      <c r="KF99" s="155"/>
      <c r="KG99" s="155"/>
      <c r="KH99" s="155"/>
      <c r="KI99" s="155"/>
      <c r="KJ99" s="155"/>
      <c r="KK99" s="155"/>
      <c r="KL99" s="155"/>
      <c r="KM99" s="155"/>
      <c r="KN99" s="155"/>
      <c r="KO99" s="155"/>
      <c r="KP99" s="155"/>
      <c r="KQ99" s="155"/>
      <c r="KR99" s="155"/>
      <c r="KS99" s="155"/>
      <c r="KT99" s="155"/>
      <c r="KU99" s="155"/>
      <c r="KV99" s="155"/>
      <c r="KW99" s="155"/>
      <c r="KX99" s="155"/>
      <c r="KY99" s="155"/>
      <c r="KZ99" s="155"/>
      <c r="LA99" s="155"/>
      <c r="LB99" s="155"/>
      <c r="LC99" s="155"/>
      <c r="LD99" s="155"/>
      <c r="LE99" s="155"/>
      <c r="LF99" s="155"/>
      <c r="LG99" s="155"/>
      <c r="LH99" s="155"/>
      <c r="LI99" s="155"/>
      <c r="LJ99" s="155"/>
      <c r="LK99" s="155"/>
      <c r="LL99" s="155"/>
      <c r="LM99" s="155"/>
      <c r="LN99" s="155"/>
      <c r="LO99" s="155"/>
      <c r="LP99" s="155"/>
      <c r="LQ99" s="155"/>
      <c r="LR99" s="155"/>
      <c r="LS99" s="155"/>
      <c r="LT99" s="155"/>
      <c r="LU99" s="155"/>
      <c r="LV99" s="155"/>
      <c r="LW99" s="155"/>
      <c r="LX99" s="155"/>
      <c r="LY99" s="155"/>
      <c r="LZ99" s="155"/>
      <c r="MA99" s="155"/>
      <c r="MB99" s="155"/>
      <c r="MC99" s="155"/>
      <c r="MD99" s="155"/>
      <c r="ME99" s="155"/>
      <c r="MF99" s="155"/>
      <c r="MG99" s="155"/>
      <c r="MH99" s="155"/>
      <c r="MI99" s="155"/>
      <c r="MJ99" s="155"/>
      <c r="MK99" s="155"/>
      <c r="ML99" s="155"/>
      <c r="MM99" s="155"/>
      <c r="MN99" s="155"/>
      <c r="MO99" s="155"/>
      <c r="MP99" s="155"/>
      <c r="MQ99" s="155"/>
      <c r="MR99" s="155"/>
      <c r="MS99" s="155"/>
      <c r="MT99" s="155"/>
      <c r="MU99" s="155"/>
      <c r="MV99" s="155"/>
      <c r="MW99" s="155"/>
      <c r="MX99" s="155"/>
      <c r="MY99" s="155"/>
      <c r="MZ99" s="155"/>
      <c r="NA99" s="155"/>
      <c r="NB99" s="155"/>
      <c r="NC99" s="155"/>
      <c r="ND99" s="155"/>
      <c r="NE99" s="155"/>
      <c r="NF99" s="155"/>
      <c r="NG99" s="155"/>
      <c r="NH99" s="155"/>
      <c r="NI99" s="155"/>
      <c r="NJ99" s="155"/>
      <c r="NK99" s="155"/>
      <c r="NL99" s="155"/>
      <c r="NM99" s="155"/>
      <c r="NN99" s="155"/>
      <c r="NO99" s="155"/>
      <c r="NP99" s="155"/>
      <c r="NQ99" s="155"/>
      <c r="NR99" s="155"/>
      <c r="NS99" s="155"/>
      <c r="NT99" s="155"/>
      <c r="NU99" s="155"/>
      <c r="NV99" s="155"/>
      <c r="NW99" s="155"/>
      <c r="NX99" s="155"/>
      <c r="NY99" s="155"/>
      <c r="NZ99" s="155"/>
      <c r="OA99" s="155"/>
      <c r="OB99" s="155"/>
      <c r="OC99" s="155"/>
      <c r="OD99" s="155"/>
      <c r="OE99" s="155"/>
      <c r="OF99" s="155"/>
      <c r="OG99" s="155"/>
      <c r="OH99" s="155"/>
      <c r="OI99" s="155"/>
      <c r="OJ99" s="155"/>
      <c r="OK99" s="155"/>
      <c r="OL99" s="155"/>
      <c r="OM99" s="155"/>
      <c r="ON99" s="155"/>
      <c r="OO99" s="155"/>
      <c r="OP99" s="155"/>
      <c r="OQ99" s="155"/>
      <c r="OR99" s="155"/>
      <c r="OS99" s="155"/>
      <c r="OT99" s="155"/>
      <c r="OU99" s="155"/>
      <c r="OV99" s="155"/>
      <c r="OW99" s="155"/>
      <c r="OX99" s="155"/>
      <c r="OY99" s="155"/>
      <c r="OZ99" s="155"/>
      <c r="PA99" s="155"/>
      <c r="PB99" s="155"/>
      <c r="PC99" s="155"/>
      <c r="PD99" s="155"/>
      <c r="PE99" s="155"/>
      <c r="PF99" s="155"/>
      <c r="PG99" s="155"/>
      <c r="PH99" s="155"/>
      <c r="PI99" s="155"/>
      <c r="PJ99" s="155"/>
      <c r="PK99" s="155"/>
      <c r="PL99" s="155"/>
      <c r="PM99" s="155"/>
      <c r="PN99" s="155"/>
      <c r="PO99" s="155"/>
      <c r="PP99" s="155"/>
      <c r="PQ99" s="155"/>
      <c r="PR99" s="155"/>
      <c r="PS99" s="155"/>
      <c r="PT99" s="155"/>
      <c r="PU99" s="155"/>
      <c r="PV99" s="155"/>
      <c r="PW99" s="155"/>
      <c r="PX99" s="155"/>
      <c r="PY99" s="155"/>
      <c r="PZ99" s="155"/>
      <c r="QA99" s="155"/>
      <c r="QB99" s="155"/>
      <c r="QC99" s="155"/>
      <c r="QD99" s="155"/>
      <c r="QE99" s="155"/>
      <c r="QF99" s="155"/>
      <c r="QG99" s="155"/>
      <c r="QH99" s="155"/>
      <c r="QI99" s="155"/>
      <c r="QJ99" s="155"/>
      <c r="QK99" s="155"/>
      <c r="QL99" s="155"/>
      <c r="QM99" s="155"/>
      <c r="QN99" s="155"/>
      <c r="QO99" s="155"/>
      <c r="QP99" s="155"/>
      <c r="QQ99" s="155"/>
      <c r="QR99" s="155"/>
      <c r="QS99" s="155"/>
      <c r="QT99" s="155"/>
      <c r="QU99" s="155"/>
      <c r="QV99" s="155"/>
      <c r="QW99" s="155"/>
      <c r="QX99" s="155"/>
      <c r="QY99" s="155"/>
      <c r="QZ99" s="155"/>
      <c r="RA99" s="155"/>
      <c r="RB99" s="155"/>
      <c r="RC99" s="155"/>
      <c r="RD99" s="155"/>
      <c r="RE99" s="155"/>
      <c r="RF99" s="155"/>
      <c r="RG99" s="155"/>
      <c r="RH99" s="155"/>
      <c r="RI99" s="155"/>
      <c r="RJ99" s="155"/>
      <c r="RK99" s="155"/>
      <c r="RL99" s="155"/>
      <c r="RM99" s="155"/>
      <c r="RN99" s="155"/>
      <c r="RO99" s="155"/>
      <c r="RP99" s="155"/>
      <c r="RQ99" s="155"/>
      <c r="RR99" s="155"/>
      <c r="RS99" s="155"/>
      <c r="RT99" s="155"/>
      <c r="RU99" s="155"/>
      <c r="RV99" s="155"/>
      <c r="RW99" s="155"/>
      <c r="RX99" s="155"/>
      <c r="RY99" s="155"/>
      <c r="RZ99" s="155"/>
      <c r="SA99" s="155"/>
      <c r="SB99" s="155"/>
      <c r="SC99" s="155"/>
      <c r="SD99" s="155"/>
      <c r="SE99" s="155"/>
      <c r="SF99" s="155"/>
      <c r="SG99" s="155"/>
      <c r="SH99" s="155"/>
      <c r="SI99" s="155"/>
      <c r="SJ99" s="155"/>
      <c r="SK99" s="155"/>
      <c r="SL99" s="155"/>
      <c r="SM99" s="155"/>
      <c r="SN99" s="155"/>
      <c r="SO99" s="155"/>
      <c r="SP99" s="155"/>
      <c r="SQ99" s="155"/>
      <c r="SR99" s="155"/>
      <c r="SS99" s="155"/>
      <c r="ST99" s="155"/>
      <c r="SU99" s="155"/>
      <c r="SV99" s="155"/>
      <c r="SW99" s="155"/>
      <c r="SX99" s="155"/>
      <c r="SY99" s="155"/>
      <c r="SZ99" s="155"/>
      <c r="TA99" s="155"/>
      <c r="TB99" s="155"/>
      <c r="TC99" s="155"/>
      <c r="TD99" s="155"/>
      <c r="TE99" s="155"/>
      <c r="TF99" s="155"/>
      <c r="TG99" s="155"/>
      <c r="TH99" s="155"/>
      <c r="TI99" s="155"/>
      <c r="TJ99" s="155"/>
      <c r="TK99" s="155"/>
      <c r="TL99" s="155"/>
      <c r="TM99" s="155"/>
      <c r="TN99" s="155"/>
      <c r="TO99" s="155"/>
      <c r="TP99" s="155"/>
      <c r="TQ99" s="155"/>
      <c r="TR99" s="155"/>
      <c r="TS99" s="155"/>
      <c r="TT99" s="155"/>
      <c r="TU99" s="155"/>
      <c r="TV99" s="155"/>
      <c r="TW99" s="155"/>
      <c r="TX99" s="155"/>
      <c r="TY99" s="155"/>
      <c r="TZ99" s="155"/>
      <c r="UA99" s="155"/>
      <c r="UB99" s="155"/>
      <c r="UC99" s="155"/>
      <c r="UD99" s="155"/>
      <c r="UE99" s="155"/>
      <c r="UF99" s="155"/>
      <c r="UG99" s="155"/>
      <c r="UH99" s="155"/>
      <c r="UI99" s="155"/>
      <c r="UJ99" s="155"/>
      <c r="UK99" s="155"/>
      <c r="UL99" s="155"/>
      <c r="UM99" s="155"/>
      <c r="UN99" s="155"/>
      <c r="UO99" s="155"/>
      <c r="UP99" s="155"/>
      <c r="UQ99" s="155"/>
      <c r="UR99" s="155"/>
      <c r="US99" s="155"/>
      <c r="UT99" s="155"/>
      <c r="UU99" s="155"/>
      <c r="UV99" s="155"/>
      <c r="UW99" s="155"/>
      <c r="UX99" s="155"/>
      <c r="UY99" s="155"/>
      <c r="UZ99" s="155"/>
      <c r="VA99" s="155"/>
      <c r="VB99" s="155"/>
      <c r="VC99" s="155"/>
      <c r="VD99" s="155"/>
      <c r="VE99" s="155"/>
      <c r="VF99" s="155"/>
      <c r="VG99" s="155"/>
      <c r="VH99" s="155"/>
      <c r="VI99" s="155"/>
      <c r="VJ99" s="155"/>
      <c r="VK99" s="155"/>
      <c r="VL99" s="155"/>
      <c r="VM99" s="155"/>
      <c r="VN99" s="155"/>
      <c r="VO99" s="155"/>
      <c r="VP99" s="155"/>
      <c r="VQ99" s="155"/>
      <c r="VR99" s="155"/>
      <c r="VS99" s="155"/>
      <c r="VT99" s="155"/>
      <c r="VU99" s="155"/>
      <c r="VV99" s="155"/>
      <c r="VW99" s="155"/>
      <c r="VX99" s="155"/>
      <c r="VY99" s="155"/>
      <c r="VZ99" s="155"/>
      <c r="WA99" s="155"/>
      <c r="WB99" s="155"/>
      <c r="WC99" s="155"/>
      <c r="WD99" s="155"/>
      <c r="WE99" s="155"/>
      <c r="WF99" s="155"/>
      <c r="WG99" s="155"/>
      <c r="WH99" s="155"/>
      <c r="WI99" s="155"/>
      <c r="WJ99" s="155"/>
      <c r="WK99" s="155"/>
      <c r="WL99" s="155"/>
      <c r="WM99" s="155"/>
      <c r="WN99" s="155"/>
      <c r="WO99" s="155"/>
      <c r="WP99" s="155"/>
      <c r="WQ99" s="155"/>
      <c r="WR99" s="155"/>
      <c r="WS99" s="155"/>
      <c r="WT99" s="155"/>
      <c r="WU99" s="155"/>
      <c r="WV99" s="155"/>
      <c r="WW99" s="155"/>
      <c r="WX99" s="155"/>
      <c r="WY99" s="155"/>
      <c r="WZ99" s="155"/>
      <c r="XA99" s="155"/>
      <c r="XB99" s="155"/>
      <c r="XC99" s="155"/>
      <c r="XD99" s="155"/>
      <c r="XE99" s="155"/>
      <c r="XF99" s="155"/>
      <c r="XG99" s="155"/>
      <c r="XH99" s="155"/>
      <c r="XI99" s="155"/>
      <c r="XJ99" s="155"/>
      <c r="XK99" s="155"/>
      <c r="XL99" s="155"/>
      <c r="XM99" s="155"/>
      <c r="XN99" s="155"/>
      <c r="XO99" s="155"/>
      <c r="XP99" s="155"/>
      <c r="XQ99" s="155"/>
      <c r="XR99" s="155"/>
      <c r="XS99" s="155"/>
      <c r="XT99" s="155"/>
      <c r="XU99" s="155"/>
      <c r="XV99" s="155"/>
      <c r="XW99" s="155"/>
      <c r="XX99" s="155"/>
      <c r="XY99" s="155"/>
      <c r="XZ99" s="155"/>
      <c r="YA99" s="155"/>
      <c r="YB99" s="155"/>
      <c r="YC99" s="155"/>
      <c r="YD99" s="155"/>
      <c r="YE99" s="155"/>
      <c r="YF99" s="155"/>
      <c r="YG99" s="155"/>
      <c r="YH99" s="155"/>
      <c r="YI99" s="155"/>
      <c r="YJ99" s="155"/>
      <c r="YK99" s="155"/>
      <c r="YL99" s="155"/>
      <c r="YM99" s="155"/>
      <c r="YN99" s="155"/>
      <c r="YO99" s="155"/>
      <c r="YP99" s="155"/>
      <c r="YQ99" s="155"/>
      <c r="YR99" s="155"/>
      <c r="YS99" s="155"/>
      <c r="YT99" s="155"/>
      <c r="YU99" s="155"/>
      <c r="YV99" s="155"/>
      <c r="YW99" s="155"/>
      <c r="YX99" s="155"/>
      <c r="YY99" s="155"/>
      <c r="YZ99" s="155"/>
      <c r="ZA99" s="155"/>
      <c r="ZB99" s="155"/>
      <c r="ZC99" s="155"/>
      <c r="ZD99" s="155"/>
      <c r="ZE99" s="155"/>
      <c r="ZF99" s="155"/>
      <c r="ZG99" s="155"/>
      <c r="ZH99" s="155"/>
      <c r="ZI99" s="155"/>
      <c r="ZJ99" s="155"/>
      <c r="ZK99" s="155"/>
      <c r="ZL99" s="155"/>
      <c r="ZM99" s="155"/>
      <c r="ZN99" s="155"/>
      <c r="ZO99" s="155"/>
      <c r="ZP99" s="155"/>
      <c r="ZQ99" s="155"/>
      <c r="ZR99" s="155"/>
      <c r="ZS99" s="155"/>
      <c r="ZT99" s="155"/>
      <c r="ZU99" s="155"/>
      <c r="ZV99" s="155"/>
      <c r="ZW99" s="155"/>
      <c r="ZX99" s="155"/>
      <c r="ZY99" s="155"/>
      <c r="ZZ99" s="155"/>
      <c r="AAA99" s="155"/>
      <c r="AAB99" s="155"/>
      <c r="AAC99" s="155"/>
      <c r="AAD99" s="155"/>
      <c r="AAE99" s="155"/>
      <c r="AAF99" s="155"/>
      <c r="AAG99" s="155"/>
      <c r="AAH99" s="155"/>
      <c r="AAI99" s="155"/>
      <c r="AAJ99" s="155"/>
      <c r="AAK99" s="155"/>
      <c r="AAL99" s="155"/>
      <c r="AAM99" s="155"/>
      <c r="AAN99" s="155"/>
      <c r="AAO99" s="155"/>
      <c r="AAP99" s="155"/>
      <c r="AAQ99" s="155"/>
      <c r="AAR99" s="155"/>
      <c r="AAS99" s="155"/>
      <c r="AAT99" s="155"/>
      <c r="AAU99" s="155"/>
      <c r="AAV99" s="155"/>
      <c r="AAW99" s="155"/>
      <c r="AAX99" s="155"/>
      <c r="AAY99" s="155"/>
      <c r="AAZ99" s="155"/>
      <c r="ABA99" s="155"/>
      <c r="ABB99" s="155"/>
      <c r="ABC99" s="155"/>
      <c r="ABD99" s="155"/>
      <c r="ABE99" s="155"/>
      <c r="ABF99" s="155"/>
      <c r="ABG99" s="155"/>
      <c r="ABH99" s="155"/>
      <c r="ABI99" s="155"/>
      <c r="ABJ99" s="155"/>
      <c r="ABK99" s="155"/>
      <c r="ABL99" s="155"/>
      <c r="ABM99" s="155"/>
      <c r="ABN99" s="155"/>
      <c r="ABO99" s="155"/>
      <c r="ABP99" s="155"/>
      <c r="ABQ99" s="155"/>
      <c r="ABR99" s="155"/>
      <c r="ABS99" s="155"/>
      <c r="ABT99" s="155"/>
      <c r="ABU99" s="155"/>
      <c r="ABV99" s="155"/>
      <c r="ABW99" s="155"/>
      <c r="ABX99" s="155"/>
      <c r="ABY99" s="155"/>
      <c r="ABZ99" s="155"/>
      <c r="ACA99" s="155"/>
      <c r="ACB99" s="155"/>
      <c r="ACC99" s="155"/>
      <c r="ACD99" s="155"/>
      <c r="ACE99" s="155"/>
      <c r="ACF99" s="155"/>
      <c r="ACG99" s="155"/>
      <c r="ACH99" s="155"/>
      <c r="ACI99" s="155"/>
      <c r="ACJ99" s="155"/>
      <c r="ACK99" s="155"/>
      <c r="ACL99" s="155"/>
      <c r="ACM99" s="155"/>
      <c r="ACN99" s="155"/>
      <c r="ACO99" s="155"/>
      <c r="ACP99" s="155"/>
      <c r="ACQ99" s="155"/>
      <c r="ACR99" s="155"/>
      <c r="ACS99" s="155"/>
      <c r="ACT99" s="155"/>
      <c r="ACU99" s="155"/>
      <c r="ACV99" s="155"/>
      <c r="ACW99" s="155"/>
      <c r="ACX99" s="155"/>
      <c r="ACY99" s="155"/>
      <c r="ACZ99" s="155"/>
      <c r="ADA99" s="155"/>
      <c r="ADB99" s="155"/>
      <c r="ADC99" s="155"/>
      <c r="ADD99" s="155"/>
      <c r="ADE99" s="155"/>
      <c r="ADF99" s="155"/>
      <c r="ADG99" s="155"/>
      <c r="ADH99" s="155"/>
      <c r="ADI99" s="155"/>
      <c r="ADJ99" s="155"/>
      <c r="ADK99" s="155"/>
      <c r="ADL99" s="155"/>
      <c r="ADM99" s="155"/>
      <c r="ADN99" s="155"/>
      <c r="ADO99" s="155"/>
      <c r="ADP99" s="155"/>
      <c r="ADQ99" s="155"/>
      <c r="ADR99" s="155"/>
      <c r="ADS99" s="155"/>
      <c r="ADT99" s="155"/>
      <c r="ADU99" s="155"/>
      <c r="ADV99" s="155"/>
      <c r="ADW99" s="155"/>
      <c r="ADX99" s="155"/>
      <c r="ADY99" s="155"/>
      <c r="ADZ99" s="155"/>
      <c r="AEA99" s="155"/>
      <c r="AEB99" s="155"/>
      <c r="AEC99" s="155"/>
      <c r="AED99" s="155"/>
      <c r="AEE99" s="155"/>
      <c r="AEF99" s="155"/>
      <c r="AEG99" s="155"/>
      <c r="AEH99" s="155"/>
      <c r="AEI99" s="155"/>
      <c r="AEJ99" s="155"/>
      <c r="AEK99" s="155"/>
      <c r="AEL99" s="155"/>
      <c r="AEM99" s="155"/>
      <c r="AEN99" s="155"/>
      <c r="AEO99" s="155"/>
      <c r="AEP99" s="155"/>
      <c r="AEQ99" s="155"/>
      <c r="AER99" s="155"/>
      <c r="AES99" s="155"/>
      <c r="AET99" s="155"/>
      <c r="AEU99" s="155"/>
      <c r="AEV99" s="155"/>
      <c r="AEW99" s="155"/>
      <c r="AEX99" s="155"/>
      <c r="AEY99" s="155"/>
      <c r="AEZ99" s="155"/>
      <c r="AFA99" s="155"/>
      <c r="AFB99" s="155"/>
      <c r="AFC99" s="155"/>
      <c r="AFD99" s="155"/>
      <c r="AFE99" s="155"/>
      <c r="AFF99" s="155"/>
      <c r="AFG99" s="155"/>
      <c r="AFH99" s="155"/>
      <c r="AFI99" s="155"/>
      <c r="AFJ99" s="155"/>
      <c r="AFK99" s="155"/>
      <c r="AFL99" s="155"/>
      <c r="AFM99" s="155"/>
      <c r="AFN99" s="155"/>
      <c r="AFO99" s="155"/>
      <c r="AFP99" s="155"/>
      <c r="AFQ99" s="155"/>
      <c r="AFR99" s="155"/>
      <c r="AFS99" s="155"/>
      <c r="AFT99" s="155"/>
      <c r="AFU99" s="155"/>
      <c r="AFV99" s="155"/>
      <c r="AFW99" s="155"/>
      <c r="AFX99" s="155"/>
      <c r="AFY99" s="155"/>
      <c r="AFZ99" s="155"/>
      <c r="AGA99" s="155"/>
      <c r="AGB99" s="155"/>
      <c r="AGC99" s="155"/>
      <c r="AGD99" s="155"/>
      <c r="AGE99" s="155"/>
      <c r="AGF99" s="155"/>
      <c r="AGG99" s="155"/>
      <c r="AGH99" s="155"/>
      <c r="AGI99" s="155"/>
      <c r="AGJ99" s="155"/>
      <c r="AGK99" s="155"/>
      <c r="AGL99" s="155"/>
      <c r="AGM99" s="155"/>
      <c r="AGN99" s="155"/>
      <c r="AGO99" s="155"/>
      <c r="AGP99" s="155"/>
      <c r="AGQ99" s="155"/>
      <c r="AGR99" s="155"/>
      <c r="AGS99" s="155"/>
      <c r="AGT99" s="155"/>
      <c r="AGU99" s="155"/>
      <c r="AGV99" s="155"/>
      <c r="AGW99" s="155"/>
      <c r="AGX99" s="155"/>
      <c r="AGY99" s="155"/>
      <c r="AGZ99" s="155"/>
      <c r="AHA99" s="155"/>
      <c r="AHB99" s="155"/>
      <c r="AHC99" s="155"/>
      <c r="AHD99" s="155"/>
      <c r="AHE99" s="155"/>
      <c r="AHF99" s="155"/>
      <c r="AHG99" s="155"/>
      <c r="AHH99" s="155"/>
      <c r="AHI99" s="155"/>
      <c r="AHJ99" s="155"/>
      <c r="AHK99" s="155"/>
      <c r="AHL99" s="155"/>
      <c r="AHM99" s="155"/>
      <c r="AHN99" s="155"/>
      <c r="AHO99" s="155"/>
      <c r="AHP99" s="155"/>
      <c r="AHQ99" s="155"/>
      <c r="AHR99" s="155"/>
      <c r="AHS99" s="155"/>
      <c r="AHT99" s="155"/>
      <c r="AHU99" s="155"/>
      <c r="AHV99" s="155"/>
      <c r="AHW99" s="155"/>
      <c r="AHX99" s="155"/>
      <c r="AHY99" s="155"/>
      <c r="AHZ99" s="155"/>
      <c r="AIA99" s="155"/>
      <c r="AIB99" s="155"/>
      <c r="AIC99" s="155"/>
      <c r="AID99" s="155"/>
      <c r="AIE99" s="155"/>
      <c r="AIF99" s="155"/>
      <c r="AIG99" s="155"/>
      <c r="AIH99" s="155"/>
      <c r="AII99" s="155"/>
      <c r="AIJ99" s="155"/>
      <c r="AIK99" s="155"/>
      <c r="AIL99" s="155"/>
      <c r="AIM99" s="155"/>
      <c r="AIN99" s="155"/>
      <c r="AIO99" s="155"/>
      <c r="AIP99" s="155"/>
      <c r="AIQ99" s="155"/>
      <c r="AIR99" s="155"/>
      <c r="AIS99" s="155"/>
      <c r="AIT99" s="155"/>
      <c r="AIU99" s="155"/>
      <c r="AIV99" s="155"/>
      <c r="AIW99" s="155"/>
      <c r="AIX99" s="155"/>
      <c r="AIY99" s="155"/>
      <c r="AIZ99" s="155"/>
      <c r="AJA99" s="155"/>
      <c r="AJB99" s="155"/>
      <c r="AJC99" s="155"/>
      <c r="AJD99" s="155"/>
      <c r="AJE99" s="155"/>
      <c r="AJF99" s="155"/>
      <c r="AJG99" s="155"/>
      <c r="AJH99" s="155"/>
      <c r="AJI99" s="155"/>
      <c r="AJJ99" s="155"/>
      <c r="AJK99" s="155"/>
      <c r="AJL99" s="155"/>
      <c r="AJM99" s="155"/>
      <c r="AJN99" s="155"/>
      <c r="AJO99" s="155"/>
      <c r="AJP99" s="155"/>
      <c r="AJQ99" s="155"/>
      <c r="AJR99" s="155"/>
      <c r="AJS99" s="155"/>
      <c r="AJT99" s="155"/>
      <c r="AJU99" s="155"/>
      <c r="AJV99" s="155"/>
      <c r="AJW99" s="155"/>
      <c r="AJX99" s="155"/>
      <c r="AJY99" s="155"/>
      <c r="AJZ99" s="155"/>
      <c r="AKA99" s="155"/>
      <c r="AKB99" s="155"/>
      <c r="AKC99" s="155"/>
      <c r="AKD99" s="155"/>
      <c r="AKE99" s="155"/>
      <c r="AKF99" s="155"/>
      <c r="AKG99" s="155"/>
      <c r="AKH99" s="155"/>
      <c r="AKI99" s="155"/>
      <c r="AKJ99" s="155"/>
      <c r="AKK99" s="155"/>
      <c r="AKL99" s="155"/>
      <c r="AKM99" s="155"/>
      <c r="AKN99" s="155"/>
      <c r="AKO99" s="155"/>
      <c r="AKP99" s="155"/>
      <c r="AKQ99" s="155"/>
      <c r="AKR99" s="155"/>
      <c r="AKS99" s="155"/>
      <c r="AKT99" s="155"/>
      <c r="AKU99" s="155"/>
      <c r="AKV99" s="155"/>
      <c r="AKW99" s="155"/>
      <c r="AKX99" s="155"/>
      <c r="AKY99" s="155"/>
      <c r="AKZ99" s="155"/>
      <c r="ALA99" s="155"/>
      <c r="ALB99" s="155"/>
      <c r="ALC99" s="155"/>
      <c r="ALD99" s="155"/>
      <c r="ALE99" s="155"/>
      <c r="ALF99" s="155"/>
      <c r="ALG99" s="155"/>
      <c r="ALH99" s="155"/>
      <c r="ALI99" s="155"/>
      <c r="ALJ99" s="155"/>
      <c r="ALK99" s="155"/>
      <c r="ALL99" s="155"/>
      <c r="ALM99" s="155"/>
      <c r="ALN99" s="155"/>
      <c r="ALO99" s="155"/>
      <c r="ALP99" s="155"/>
      <c r="ALQ99" s="155"/>
      <c r="ALR99" s="155"/>
      <c r="ALS99" s="155"/>
      <c r="ALT99" s="155"/>
      <c r="ALU99" s="155"/>
      <c r="ALV99" s="155"/>
      <c r="ALW99" s="155"/>
      <c r="ALX99" s="155"/>
      <c r="ALY99" s="155"/>
      <c r="ALZ99" s="155"/>
      <c r="AMA99" s="155"/>
      <c r="AMB99" s="155"/>
      <c r="AMC99" s="155"/>
      <c r="AMD99" s="155"/>
      <c r="AME99" s="155"/>
      <c r="AMF99" s="155"/>
      <c r="AMG99" s="155"/>
      <c r="AMH99" s="155"/>
      <c r="AMI99" s="155"/>
      <c r="AMJ99" s="155"/>
      <c r="AMK99" s="155"/>
      <c r="AML99" s="155"/>
      <c r="AMM99" s="155"/>
      <c r="AMN99" s="155"/>
      <c r="AMO99" s="155"/>
      <c r="AMP99" s="155"/>
      <c r="AMQ99" s="155"/>
      <c r="AMR99" s="155"/>
      <c r="AMS99" s="155"/>
      <c r="AMT99" s="155"/>
      <c r="AMU99" s="155"/>
      <c r="AMV99" s="155"/>
      <c r="AMW99" s="155"/>
      <c r="AMX99" s="155"/>
      <c r="AMY99" s="155"/>
      <c r="AMZ99" s="155"/>
      <c r="ANA99" s="155"/>
      <c r="ANB99" s="155"/>
      <c r="ANC99" s="155"/>
      <c r="AND99" s="155"/>
      <c r="ANE99" s="155"/>
      <c r="ANF99" s="155"/>
      <c r="ANG99" s="155"/>
      <c r="ANH99" s="155"/>
      <c r="ANI99" s="155"/>
      <c r="ANJ99" s="155"/>
      <c r="ANK99" s="155"/>
      <c r="ANL99" s="155"/>
      <c r="ANM99" s="155"/>
      <c r="ANN99" s="155"/>
      <c r="ANO99" s="155"/>
      <c r="ANP99" s="155"/>
      <c r="ANQ99" s="155"/>
      <c r="ANR99" s="155"/>
      <c r="ANS99" s="155"/>
      <c r="ANT99" s="155"/>
      <c r="ANU99" s="155"/>
      <c r="ANV99" s="155"/>
      <c r="ANW99" s="155"/>
      <c r="ANX99" s="155"/>
      <c r="ANY99" s="155"/>
      <c r="ANZ99" s="155"/>
      <c r="AOA99" s="155"/>
      <c r="AOB99" s="155"/>
      <c r="AOC99" s="155"/>
      <c r="AOD99" s="155"/>
      <c r="AOE99" s="155"/>
      <c r="AOF99" s="155"/>
      <c r="AOG99" s="155"/>
      <c r="AOH99" s="155"/>
      <c r="AOI99" s="155"/>
      <c r="AOJ99" s="155"/>
      <c r="AOK99" s="155"/>
      <c r="AOL99" s="155"/>
      <c r="AOM99" s="155"/>
      <c r="AON99" s="155"/>
      <c r="AOO99" s="155"/>
      <c r="AOP99" s="155"/>
      <c r="AOQ99" s="155"/>
      <c r="AOR99" s="155"/>
      <c r="AOS99" s="155"/>
      <c r="AOT99" s="155"/>
      <c r="AOU99" s="155"/>
      <c r="AOV99" s="155"/>
      <c r="AOW99" s="155"/>
      <c r="AOX99" s="155"/>
      <c r="AOY99" s="155"/>
      <c r="AOZ99" s="155"/>
      <c r="APA99" s="155"/>
      <c r="APB99" s="155"/>
      <c r="APC99" s="155"/>
      <c r="APD99" s="155"/>
      <c r="APE99" s="155"/>
      <c r="APF99" s="155"/>
      <c r="APG99" s="155"/>
      <c r="APH99" s="155"/>
      <c r="API99" s="155"/>
      <c r="APJ99" s="155"/>
      <c r="APK99" s="155"/>
      <c r="APL99" s="155"/>
      <c r="APM99" s="155"/>
      <c r="APN99" s="155"/>
      <c r="APO99" s="155"/>
      <c r="APP99" s="155"/>
      <c r="APQ99" s="155"/>
      <c r="APR99" s="155"/>
      <c r="APS99" s="155"/>
      <c r="APT99" s="155"/>
      <c r="APU99" s="155"/>
      <c r="APV99" s="155"/>
      <c r="APW99" s="155"/>
      <c r="APX99" s="155"/>
      <c r="APY99" s="155"/>
      <c r="APZ99" s="155"/>
      <c r="AQA99" s="155"/>
      <c r="AQB99" s="155"/>
      <c r="AQC99" s="155"/>
      <c r="AQD99" s="155"/>
      <c r="AQE99" s="155"/>
      <c r="AQF99" s="155"/>
      <c r="AQG99" s="155"/>
      <c r="AQH99" s="155"/>
      <c r="AQI99" s="155"/>
      <c r="AQJ99" s="155"/>
      <c r="AQK99" s="155"/>
      <c r="AQL99" s="155"/>
      <c r="AQM99" s="155"/>
      <c r="AQN99" s="155"/>
      <c r="AQO99" s="155"/>
      <c r="AQP99" s="155"/>
      <c r="AQQ99" s="155"/>
      <c r="AQR99" s="155"/>
      <c r="AQS99" s="155"/>
      <c r="AQT99" s="155"/>
      <c r="AQU99" s="155"/>
      <c r="AQV99" s="155"/>
      <c r="AQW99" s="155"/>
      <c r="AQX99" s="155"/>
      <c r="AQY99" s="155"/>
      <c r="AQZ99" s="155"/>
      <c r="ARA99" s="155"/>
      <c r="ARB99" s="155"/>
      <c r="ARC99" s="155"/>
      <c r="ARD99" s="155"/>
      <c r="ARE99" s="155"/>
      <c r="ARF99" s="155"/>
      <c r="ARG99" s="155"/>
      <c r="ARH99" s="155"/>
      <c r="ARI99" s="155"/>
      <c r="ARJ99" s="155"/>
      <c r="ARK99" s="155"/>
      <c r="ARL99" s="155"/>
      <c r="ARM99" s="155"/>
      <c r="ARN99" s="155"/>
      <c r="ARO99" s="155"/>
      <c r="ARP99" s="155"/>
      <c r="ARQ99" s="155"/>
      <c r="ARR99" s="155"/>
      <c r="ARS99" s="155"/>
      <c r="ART99" s="155"/>
      <c r="ARU99" s="155"/>
      <c r="ARV99" s="155"/>
      <c r="ARW99" s="155"/>
      <c r="ARX99" s="155"/>
      <c r="ARY99" s="155"/>
      <c r="ARZ99" s="155"/>
      <c r="ASA99" s="155"/>
      <c r="ASB99" s="155"/>
      <c r="ASC99" s="155"/>
      <c r="ASD99" s="155"/>
      <c r="ASE99" s="155"/>
      <c r="ASF99" s="155"/>
      <c r="ASG99" s="155"/>
      <c r="ASH99" s="155"/>
      <c r="ASI99" s="155"/>
      <c r="ASJ99" s="155"/>
      <c r="ASK99" s="155"/>
      <c r="ASL99" s="155"/>
      <c r="ASM99" s="155"/>
      <c r="ASN99" s="155"/>
      <c r="ASO99" s="155"/>
      <c r="ASP99" s="155"/>
      <c r="ASQ99" s="155"/>
      <c r="ASR99" s="155"/>
      <c r="ASS99" s="155"/>
      <c r="AST99" s="155"/>
      <c r="ASU99" s="155"/>
      <c r="ASV99" s="155"/>
      <c r="ASW99" s="155"/>
      <c r="ASX99" s="155"/>
      <c r="ASY99" s="155"/>
      <c r="ASZ99" s="155"/>
      <c r="ATA99" s="155"/>
      <c r="ATB99" s="155"/>
      <c r="ATC99" s="155"/>
      <c r="ATD99" s="155"/>
      <c r="ATE99" s="155"/>
      <c r="ATF99" s="155"/>
      <c r="ATG99" s="155"/>
      <c r="ATH99" s="155"/>
      <c r="ATI99" s="155"/>
      <c r="ATJ99" s="155"/>
      <c r="ATK99" s="155"/>
      <c r="ATL99" s="155"/>
      <c r="ATM99" s="155"/>
      <c r="ATN99" s="155"/>
      <c r="ATO99" s="155"/>
      <c r="ATP99" s="155"/>
      <c r="ATQ99" s="155"/>
      <c r="ATR99" s="155"/>
      <c r="ATS99" s="155"/>
      <c r="ATT99" s="155"/>
      <c r="ATU99" s="155"/>
      <c r="ATV99" s="155"/>
      <c r="ATW99" s="155"/>
      <c r="ATX99" s="155"/>
      <c r="ATY99" s="155"/>
      <c r="ATZ99" s="155"/>
      <c r="AUA99" s="155"/>
      <c r="AUB99" s="155"/>
      <c r="AUC99" s="155"/>
      <c r="AUD99" s="155"/>
      <c r="AUE99" s="155"/>
      <c r="AUF99" s="155"/>
      <c r="AUG99" s="155"/>
      <c r="AUH99" s="155"/>
      <c r="AUI99" s="155"/>
      <c r="AUJ99" s="155"/>
      <c r="AUK99" s="155"/>
      <c r="AUL99" s="155"/>
      <c r="AUM99" s="155"/>
      <c r="AUN99" s="155"/>
      <c r="AUO99" s="155"/>
      <c r="AUP99" s="155"/>
      <c r="AUQ99" s="155"/>
      <c r="AUR99" s="155"/>
      <c r="AUS99" s="155"/>
      <c r="AUT99" s="155"/>
      <c r="AUU99" s="155"/>
      <c r="AUV99" s="155"/>
      <c r="AUW99" s="155"/>
      <c r="AUX99" s="155"/>
      <c r="AUY99" s="155"/>
      <c r="AUZ99" s="155"/>
      <c r="AVA99" s="155"/>
      <c r="AVB99" s="155"/>
      <c r="AVC99" s="155"/>
      <c r="AVD99" s="155"/>
      <c r="AVE99" s="155"/>
      <c r="AVF99" s="155"/>
      <c r="AVG99" s="155"/>
      <c r="AVH99" s="155"/>
      <c r="AVI99" s="155"/>
      <c r="AVJ99" s="155"/>
      <c r="AVK99" s="155"/>
      <c r="AVL99" s="155"/>
      <c r="AVM99" s="155"/>
      <c r="AVN99" s="155"/>
      <c r="AVO99" s="155"/>
      <c r="AVP99" s="155"/>
      <c r="AVQ99" s="155"/>
      <c r="AVR99" s="155"/>
      <c r="AVS99" s="155"/>
      <c r="AVT99" s="155"/>
      <c r="AVU99" s="155"/>
      <c r="AVV99" s="155"/>
      <c r="AVW99" s="155"/>
      <c r="AVX99" s="155"/>
      <c r="AVY99" s="155"/>
      <c r="AVZ99" s="155"/>
      <c r="AWA99" s="155"/>
      <c r="AWB99" s="155"/>
      <c r="AWC99" s="155"/>
      <c r="AWD99" s="155"/>
      <c r="AWE99" s="155"/>
      <c r="AWF99" s="155"/>
      <c r="AWG99" s="155"/>
      <c r="AWH99" s="155"/>
      <c r="AWI99" s="155"/>
      <c r="AWJ99" s="155"/>
      <c r="AWK99" s="155"/>
      <c r="AWL99" s="155"/>
      <c r="AWM99" s="155"/>
      <c r="AWN99" s="155"/>
      <c r="AWO99" s="155"/>
      <c r="AWP99" s="155"/>
      <c r="AWQ99" s="155"/>
      <c r="AWR99" s="155"/>
      <c r="AWS99" s="155"/>
      <c r="AWT99" s="155"/>
      <c r="AWU99" s="155"/>
      <c r="AWV99" s="155"/>
      <c r="AWW99" s="155"/>
      <c r="AWX99" s="155"/>
      <c r="AWY99" s="155"/>
      <c r="AWZ99" s="155"/>
      <c r="AXA99" s="155"/>
      <c r="AXB99" s="155"/>
      <c r="AXC99" s="155"/>
      <c r="AXD99" s="155"/>
      <c r="AXE99" s="155"/>
      <c r="AXF99" s="155"/>
      <c r="AXG99" s="155"/>
      <c r="AXH99" s="155"/>
      <c r="AXI99" s="155"/>
      <c r="AXJ99" s="155"/>
      <c r="AXK99" s="155"/>
      <c r="AXL99" s="155"/>
      <c r="AXM99" s="155"/>
      <c r="AXN99" s="155"/>
      <c r="AXO99" s="155"/>
      <c r="AXP99" s="155"/>
      <c r="AXQ99" s="155"/>
      <c r="AXR99" s="155"/>
      <c r="AXS99" s="155"/>
      <c r="AXT99" s="155"/>
      <c r="AXU99" s="155"/>
      <c r="AXV99" s="155"/>
      <c r="AXW99" s="155"/>
      <c r="AXX99" s="155"/>
      <c r="AXY99" s="155"/>
      <c r="AXZ99" s="155"/>
      <c r="AYA99" s="155"/>
      <c r="AYB99" s="155"/>
      <c r="AYC99" s="155"/>
      <c r="AYD99" s="155"/>
      <c r="AYE99" s="155"/>
      <c r="AYF99" s="155"/>
      <c r="AYG99" s="155"/>
      <c r="AYH99" s="155"/>
      <c r="AYI99" s="155"/>
      <c r="AYJ99" s="155"/>
      <c r="AYK99" s="155"/>
      <c r="AYL99" s="155"/>
      <c r="AYM99" s="155"/>
      <c r="AYN99" s="155"/>
      <c r="AYO99" s="155"/>
      <c r="AYP99" s="155"/>
      <c r="AYQ99" s="155"/>
      <c r="AYR99" s="155"/>
      <c r="AYS99" s="155"/>
      <c r="AYT99" s="155"/>
      <c r="AYU99" s="155"/>
      <c r="AYV99" s="155"/>
      <c r="AYW99" s="155"/>
      <c r="AYX99" s="155"/>
      <c r="AYY99" s="155"/>
      <c r="AYZ99" s="155"/>
      <c r="AZA99" s="155"/>
      <c r="AZB99" s="155"/>
      <c r="AZC99" s="155"/>
      <c r="AZD99" s="155"/>
      <c r="AZE99" s="155"/>
      <c r="AZF99" s="155"/>
      <c r="AZG99" s="155"/>
      <c r="AZH99" s="155"/>
      <c r="AZI99" s="155"/>
      <c r="AZJ99" s="155"/>
      <c r="AZK99" s="155"/>
      <c r="AZL99" s="155"/>
      <c r="AZM99" s="155"/>
      <c r="AZN99" s="155"/>
      <c r="AZO99" s="155"/>
      <c r="AZP99" s="155"/>
      <c r="AZQ99" s="155"/>
      <c r="AZR99" s="155"/>
      <c r="AZS99" s="155"/>
      <c r="AZT99" s="155"/>
      <c r="AZU99" s="155"/>
      <c r="AZV99" s="155"/>
      <c r="AZW99" s="155"/>
      <c r="AZX99" s="155"/>
      <c r="AZY99" s="155"/>
      <c r="AZZ99" s="155"/>
      <c r="BAA99" s="155"/>
      <c r="BAB99" s="155"/>
      <c r="BAC99" s="155"/>
      <c r="BAD99" s="155"/>
      <c r="BAE99" s="155"/>
      <c r="BAF99" s="155"/>
      <c r="BAG99" s="155"/>
      <c r="BAH99" s="155"/>
      <c r="BAI99" s="155"/>
      <c r="BAJ99" s="155"/>
      <c r="BAK99" s="155"/>
      <c r="BAL99" s="155"/>
      <c r="BAM99" s="155"/>
      <c r="BAN99" s="155"/>
      <c r="BAO99" s="155"/>
      <c r="BAP99" s="155"/>
      <c r="BAQ99" s="155"/>
      <c r="BAR99" s="155"/>
      <c r="BAS99" s="155"/>
      <c r="BAT99" s="155"/>
      <c r="BAU99" s="155"/>
      <c r="BAV99" s="155"/>
      <c r="BAW99" s="155"/>
      <c r="BAX99" s="155"/>
      <c r="BAY99" s="155"/>
      <c r="BAZ99" s="155"/>
      <c r="BBA99" s="155"/>
      <c r="BBB99" s="155"/>
      <c r="BBC99" s="155"/>
      <c r="BBD99" s="155"/>
      <c r="BBE99" s="155"/>
      <c r="BBF99" s="155"/>
      <c r="BBG99" s="155"/>
      <c r="BBH99" s="155"/>
      <c r="BBI99" s="155"/>
      <c r="BBJ99" s="155"/>
      <c r="BBK99" s="155"/>
      <c r="BBL99" s="155"/>
      <c r="BBM99" s="155"/>
      <c r="BBN99" s="155"/>
      <c r="BBO99" s="155"/>
      <c r="BBP99" s="155"/>
      <c r="BBQ99" s="155"/>
      <c r="BBR99" s="155"/>
      <c r="BBS99" s="155"/>
      <c r="BBT99" s="155"/>
      <c r="BBU99" s="155"/>
      <c r="BBV99" s="155"/>
      <c r="BBW99" s="155"/>
      <c r="BBX99" s="155"/>
      <c r="BBY99" s="155"/>
      <c r="BBZ99" s="155"/>
      <c r="BCA99" s="155"/>
      <c r="BCB99" s="155"/>
      <c r="BCC99" s="155"/>
      <c r="BCD99" s="155"/>
      <c r="BCE99" s="155"/>
      <c r="BCF99" s="155"/>
      <c r="BCG99" s="155"/>
      <c r="BCH99" s="155"/>
      <c r="BCI99" s="155"/>
      <c r="BCJ99" s="155"/>
      <c r="BCK99" s="155"/>
      <c r="BCL99" s="155"/>
      <c r="BCM99" s="155"/>
      <c r="BCN99" s="155"/>
      <c r="BCO99" s="155"/>
      <c r="BCP99" s="155"/>
      <c r="BCQ99" s="155"/>
      <c r="BCR99" s="155"/>
      <c r="BCS99" s="155"/>
      <c r="BCT99" s="155"/>
      <c r="BCU99" s="155"/>
      <c r="BCV99" s="155"/>
      <c r="BCW99" s="155"/>
      <c r="BCX99" s="155"/>
      <c r="BCY99" s="155"/>
      <c r="BCZ99" s="155"/>
      <c r="BDA99" s="155"/>
      <c r="BDB99" s="155"/>
      <c r="BDC99" s="155"/>
      <c r="BDD99" s="155"/>
      <c r="BDE99" s="155"/>
      <c r="BDF99" s="155"/>
      <c r="BDG99" s="155"/>
      <c r="BDH99" s="155"/>
      <c r="BDI99" s="155"/>
      <c r="BDJ99" s="155"/>
      <c r="BDK99" s="155"/>
      <c r="BDL99" s="155"/>
      <c r="BDM99" s="155"/>
      <c r="BDN99" s="155"/>
      <c r="BDO99" s="155"/>
      <c r="BDP99" s="155"/>
      <c r="BDQ99" s="155"/>
      <c r="BDR99" s="155"/>
      <c r="BDS99" s="155"/>
      <c r="BDT99" s="155"/>
      <c r="BDU99" s="155"/>
      <c r="BDV99" s="155"/>
      <c r="BDW99" s="155"/>
      <c r="BDX99" s="155"/>
      <c r="BDY99" s="155"/>
      <c r="BDZ99" s="155"/>
      <c r="BEA99" s="155"/>
      <c r="BEB99" s="155"/>
      <c r="BEC99" s="155"/>
      <c r="BED99" s="155"/>
      <c r="BEE99" s="155"/>
      <c r="BEF99" s="155"/>
      <c r="BEG99" s="155"/>
      <c r="BEH99" s="155"/>
      <c r="BEI99" s="155"/>
      <c r="BEJ99" s="155"/>
      <c r="BEK99" s="155"/>
      <c r="BEL99" s="155"/>
      <c r="BEM99" s="155"/>
      <c r="BEN99" s="155"/>
      <c r="BEO99" s="155"/>
      <c r="BEP99" s="155"/>
      <c r="BEQ99" s="155"/>
      <c r="BER99" s="155"/>
      <c r="BES99" s="155"/>
      <c r="BET99" s="155"/>
      <c r="BEU99" s="155"/>
      <c r="BEV99" s="155"/>
      <c r="BEW99" s="155"/>
      <c r="BEX99" s="155"/>
      <c r="BEY99" s="155"/>
      <c r="BEZ99" s="155"/>
      <c r="BFA99" s="155"/>
      <c r="BFB99" s="155"/>
      <c r="BFC99" s="155"/>
      <c r="BFD99" s="155"/>
      <c r="BFE99" s="155"/>
      <c r="BFF99" s="155"/>
      <c r="BFG99" s="155"/>
      <c r="BFH99" s="155"/>
      <c r="BFI99" s="155"/>
      <c r="BFJ99" s="155"/>
      <c r="BFK99" s="155"/>
      <c r="BFL99" s="155"/>
      <c r="BFM99" s="155"/>
      <c r="BFN99" s="155"/>
      <c r="BFO99" s="155"/>
      <c r="BFP99" s="155"/>
      <c r="BFQ99" s="155"/>
      <c r="BFR99" s="155"/>
      <c r="BFS99" s="155"/>
      <c r="BFT99" s="155"/>
      <c r="BFU99" s="155"/>
      <c r="BFV99" s="155"/>
      <c r="BFW99" s="155"/>
      <c r="BFX99" s="155"/>
      <c r="BFY99" s="155"/>
      <c r="BFZ99" s="155"/>
      <c r="BGA99" s="155"/>
      <c r="BGB99" s="155"/>
      <c r="BGC99" s="155"/>
      <c r="BGD99" s="155"/>
      <c r="BGE99" s="155"/>
      <c r="BGF99" s="155"/>
      <c r="BGG99" s="155"/>
      <c r="BGH99" s="155"/>
      <c r="BGI99" s="155"/>
      <c r="BGJ99" s="155"/>
      <c r="BGK99" s="155"/>
      <c r="BGL99" s="155"/>
      <c r="BGM99" s="155"/>
      <c r="BGN99" s="155"/>
      <c r="BGO99" s="155"/>
      <c r="BGP99" s="155"/>
      <c r="BGQ99" s="155"/>
      <c r="BGR99" s="155"/>
      <c r="BGS99" s="155"/>
      <c r="BGT99" s="155"/>
      <c r="BGU99" s="155"/>
      <c r="BGV99" s="155"/>
      <c r="BGW99" s="155"/>
      <c r="BGX99" s="155"/>
      <c r="BGY99" s="155"/>
      <c r="BGZ99" s="155"/>
      <c r="BHA99" s="155"/>
      <c r="BHB99" s="155"/>
      <c r="BHC99" s="155"/>
      <c r="BHD99" s="155"/>
      <c r="BHE99" s="155"/>
      <c r="BHF99" s="155"/>
      <c r="BHG99" s="155"/>
      <c r="BHH99" s="155"/>
      <c r="BHI99" s="155"/>
      <c r="BHJ99" s="155"/>
      <c r="BHK99" s="155"/>
      <c r="BHL99" s="155"/>
      <c r="BHM99" s="155"/>
      <c r="BHN99" s="155"/>
      <c r="BHO99" s="155"/>
      <c r="BHP99" s="155"/>
      <c r="BHQ99" s="155"/>
      <c r="BHR99" s="155"/>
      <c r="BHS99" s="155"/>
      <c r="BHT99" s="155"/>
      <c r="BHU99" s="155"/>
      <c r="BHV99" s="155"/>
      <c r="BHW99" s="155"/>
      <c r="BHX99" s="155"/>
      <c r="BHY99" s="155"/>
      <c r="BHZ99" s="155"/>
      <c r="BIA99" s="155"/>
      <c r="BIB99" s="155"/>
      <c r="BIC99" s="155"/>
      <c r="BID99" s="155"/>
      <c r="BIE99" s="155"/>
      <c r="BIF99" s="155"/>
      <c r="BIG99" s="155"/>
      <c r="BIH99" s="155"/>
      <c r="BII99" s="155"/>
      <c r="BIJ99" s="155"/>
      <c r="BIK99" s="155"/>
      <c r="BIL99" s="155"/>
      <c r="BIM99" s="155"/>
      <c r="BIN99" s="155"/>
      <c r="BIO99" s="155"/>
      <c r="BIP99" s="155"/>
      <c r="BIQ99" s="155"/>
      <c r="BIR99" s="155"/>
      <c r="BIS99" s="155"/>
      <c r="BIT99" s="155"/>
      <c r="BIU99" s="155"/>
      <c r="BIV99" s="155"/>
      <c r="BIW99" s="155"/>
      <c r="BIX99" s="155"/>
      <c r="BIY99" s="155"/>
      <c r="BIZ99" s="155"/>
      <c r="BJA99" s="155"/>
      <c r="BJB99" s="155"/>
      <c r="BJC99" s="155"/>
      <c r="BJD99" s="155"/>
      <c r="BJE99" s="155"/>
      <c r="BJF99" s="155"/>
      <c r="BJG99" s="155"/>
      <c r="BJH99" s="155"/>
      <c r="BJI99" s="155"/>
      <c r="BJJ99" s="155"/>
      <c r="BJK99" s="155"/>
      <c r="BJL99" s="155"/>
      <c r="BJM99" s="155"/>
      <c r="BJN99" s="155"/>
      <c r="BJO99" s="155"/>
      <c r="BJP99" s="155"/>
      <c r="BJQ99" s="155"/>
      <c r="BJR99" s="155"/>
      <c r="BJS99" s="155"/>
      <c r="BJT99" s="155"/>
      <c r="BJU99" s="155"/>
      <c r="BJV99" s="155"/>
      <c r="BJW99" s="155"/>
      <c r="BJX99" s="155"/>
      <c r="BJY99" s="155"/>
      <c r="BJZ99" s="155"/>
      <c r="BKA99" s="155"/>
      <c r="BKB99" s="155"/>
      <c r="BKC99" s="155"/>
      <c r="BKD99" s="155"/>
      <c r="BKE99" s="155"/>
      <c r="BKF99" s="155"/>
      <c r="BKG99" s="155"/>
      <c r="BKH99" s="155"/>
      <c r="BKI99" s="155"/>
      <c r="BKJ99" s="155"/>
      <c r="BKK99" s="155"/>
      <c r="BKL99" s="155"/>
      <c r="BKM99" s="155"/>
      <c r="BKN99" s="155"/>
      <c r="BKO99" s="155"/>
      <c r="BKP99" s="155"/>
      <c r="BKQ99" s="155"/>
      <c r="BKR99" s="155"/>
      <c r="BKS99" s="155"/>
      <c r="BKT99" s="155"/>
      <c r="BKU99" s="155"/>
      <c r="BKV99" s="155"/>
      <c r="BKW99" s="155"/>
      <c r="BKX99" s="155"/>
      <c r="BKY99" s="155"/>
      <c r="BKZ99" s="155"/>
      <c r="BLA99" s="155"/>
      <c r="BLB99" s="155"/>
      <c r="BLC99" s="155"/>
      <c r="BLD99" s="155"/>
      <c r="BLE99" s="155"/>
      <c r="BLF99" s="155"/>
      <c r="BLG99" s="155"/>
      <c r="BLH99" s="155"/>
      <c r="BLI99" s="155"/>
      <c r="BLJ99" s="155"/>
      <c r="BLK99" s="155"/>
      <c r="BLL99" s="155"/>
      <c r="BLM99" s="155"/>
      <c r="BLN99" s="155"/>
      <c r="BLO99" s="155"/>
      <c r="BLP99" s="155"/>
      <c r="BLQ99" s="155"/>
      <c r="BLR99" s="155"/>
      <c r="BLS99" s="155"/>
      <c r="BLT99" s="155"/>
      <c r="BLU99" s="155"/>
      <c r="BLV99" s="155"/>
      <c r="BLW99" s="155"/>
      <c r="BLX99" s="155"/>
      <c r="BLY99" s="155"/>
      <c r="BLZ99" s="155"/>
      <c r="BMA99" s="155"/>
      <c r="BMB99" s="155"/>
      <c r="BMC99" s="155"/>
      <c r="BMD99" s="155"/>
      <c r="BME99" s="155"/>
      <c r="BMF99" s="155"/>
      <c r="BMG99" s="155"/>
      <c r="BMH99" s="155"/>
      <c r="BMI99" s="155"/>
      <c r="BMJ99" s="155"/>
      <c r="BMK99" s="155"/>
      <c r="BML99" s="155"/>
      <c r="BMM99" s="155"/>
      <c r="BMN99" s="155"/>
      <c r="BMO99" s="155"/>
      <c r="BMP99" s="155"/>
      <c r="BMQ99" s="155"/>
      <c r="BMR99" s="155"/>
      <c r="BMS99" s="155"/>
      <c r="BMT99" s="155"/>
      <c r="BMU99" s="155"/>
      <c r="BMV99" s="155"/>
      <c r="BMW99" s="155"/>
      <c r="BMX99" s="155"/>
      <c r="BMY99" s="155"/>
      <c r="BMZ99" s="155"/>
      <c r="BNA99" s="155"/>
      <c r="BNB99" s="155"/>
      <c r="BNC99" s="155"/>
      <c r="BND99" s="155"/>
      <c r="BNE99" s="155"/>
      <c r="BNF99" s="155"/>
      <c r="BNG99" s="155"/>
      <c r="BNH99" s="155"/>
      <c r="BNI99" s="155"/>
      <c r="BNJ99" s="155"/>
      <c r="BNK99" s="155"/>
      <c r="BNL99" s="155"/>
      <c r="BNM99" s="155"/>
      <c r="BNN99" s="155"/>
      <c r="BNO99" s="155"/>
      <c r="BNP99" s="155"/>
      <c r="BNQ99" s="155"/>
      <c r="BNR99" s="155"/>
      <c r="BNS99" s="155"/>
      <c r="BNT99" s="155"/>
      <c r="BNU99" s="155"/>
      <c r="BNV99" s="155"/>
      <c r="BNW99" s="155"/>
      <c r="BNX99" s="155"/>
      <c r="BNY99" s="155"/>
      <c r="BNZ99" s="155"/>
      <c r="BOA99" s="155"/>
      <c r="BOB99" s="155"/>
      <c r="BOC99" s="155"/>
      <c r="BOD99" s="155"/>
      <c r="BOE99" s="155"/>
      <c r="BOF99" s="155"/>
      <c r="BOG99" s="155"/>
      <c r="BOH99" s="155"/>
      <c r="BOI99" s="155"/>
      <c r="BOJ99" s="155"/>
      <c r="BOK99" s="155"/>
      <c r="BOL99" s="155"/>
      <c r="BOM99" s="155"/>
      <c r="BON99" s="155"/>
      <c r="BOO99" s="155"/>
      <c r="BOP99" s="155"/>
      <c r="BOQ99" s="155"/>
      <c r="BOR99" s="155"/>
      <c r="BOS99" s="155"/>
      <c r="BOT99" s="155"/>
      <c r="BOU99" s="155"/>
      <c r="BOV99" s="155"/>
      <c r="BOW99" s="155"/>
      <c r="BOX99" s="155"/>
      <c r="BOY99" s="155"/>
      <c r="BOZ99" s="155"/>
      <c r="BPA99" s="155"/>
      <c r="BPB99" s="155"/>
      <c r="BPC99" s="155"/>
      <c r="BPD99" s="155"/>
      <c r="BPE99" s="155"/>
      <c r="BPF99" s="155"/>
      <c r="BPG99" s="155"/>
      <c r="BPH99" s="155"/>
      <c r="BPI99" s="155"/>
      <c r="BPJ99" s="155"/>
      <c r="BPK99" s="155"/>
      <c r="BPL99" s="155"/>
      <c r="BPM99" s="155"/>
      <c r="BPN99" s="155"/>
      <c r="BPO99" s="155"/>
      <c r="BPP99" s="155"/>
      <c r="BPQ99" s="155"/>
      <c r="BPR99" s="155"/>
      <c r="BPS99" s="155"/>
      <c r="BPT99" s="155"/>
      <c r="BPU99" s="155"/>
      <c r="BPV99" s="155"/>
      <c r="BPW99" s="155"/>
      <c r="BPX99" s="155"/>
      <c r="BPY99" s="155"/>
      <c r="BPZ99" s="155"/>
      <c r="BQA99" s="155"/>
      <c r="BQB99" s="155"/>
      <c r="BQC99" s="155"/>
      <c r="BQD99" s="155"/>
      <c r="BQE99" s="155"/>
      <c r="BQF99" s="155"/>
      <c r="BQG99" s="155"/>
      <c r="BQH99" s="155"/>
      <c r="BQI99" s="155"/>
      <c r="BQJ99" s="155"/>
      <c r="BQK99" s="155"/>
      <c r="BQL99" s="155"/>
      <c r="BQM99" s="155"/>
      <c r="BQN99" s="155"/>
      <c r="BQO99" s="155"/>
      <c r="BQP99" s="155"/>
      <c r="BQQ99" s="155"/>
      <c r="BQR99" s="155"/>
      <c r="BQS99" s="155"/>
      <c r="BQT99" s="155"/>
      <c r="BQU99" s="155"/>
      <c r="BQV99" s="155"/>
      <c r="BQW99" s="155"/>
      <c r="BQX99" s="155"/>
      <c r="BQY99" s="155"/>
      <c r="BQZ99" s="155"/>
      <c r="BRA99" s="155"/>
      <c r="BRB99" s="155"/>
      <c r="BRC99" s="155"/>
      <c r="BRD99" s="155"/>
      <c r="BRE99" s="155"/>
      <c r="BRF99" s="155"/>
      <c r="BRG99" s="155"/>
      <c r="BRH99" s="155"/>
      <c r="BRI99" s="155"/>
      <c r="BRJ99" s="155"/>
      <c r="BRK99" s="155"/>
      <c r="BRL99" s="155"/>
      <c r="BRM99" s="155"/>
      <c r="BRN99" s="155"/>
      <c r="BRO99" s="155"/>
      <c r="BRP99" s="155"/>
      <c r="BRQ99" s="155"/>
      <c r="BRR99" s="155"/>
      <c r="BRS99" s="155"/>
      <c r="BRT99" s="155"/>
      <c r="BRU99" s="155"/>
      <c r="BRV99" s="155"/>
      <c r="BRW99" s="155"/>
      <c r="BRX99" s="155"/>
      <c r="BRY99" s="155"/>
      <c r="BRZ99" s="155"/>
      <c r="BSA99" s="155"/>
      <c r="BSB99" s="155"/>
      <c r="BSC99" s="155"/>
      <c r="BSD99" s="155"/>
      <c r="BSE99" s="155"/>
      <c r="BSF99" s="155"/>
      <c r="BSG99" s="155"/>
      <c r="BSH99" s="155"/>
      <c r="BSI99" s="155"/>
      <c r="BSJ99" s="155"/>
      <c r="BSK99" s="155"/>
      <c r="BSL99" s="155"/>
      <c r="BSM99" s="155"/>
      <c r="BSN99" s="155"/>
      <c r="BSO99" s="155"/>
      <c r="BSP99" s="155"/>
      <c r="BSQ99" s="155"/>
      <c r="BSR99" s="155"/>
      <c r="BSS99" s="155"/>
      <c r="BST99" s="155"/>
      <c r="BSU99" s="155"/>
      <c r="BSV99" s="155"/>
      <c r="BSW99" s="155"/>
      <c r="BSX99" s="155"/>
      <c r="BSY99" s="155"/>
      <c r="BSZ99" s="155"/>
      <c r="BTA99" s="155"/>
      <c r="BTB99" s="155"/>
      <c r="BTC99" s="155"/>
      <c r="BTD99" s="155"/>
      <c r="BTE99" s="155"/>
      <c r="BTF99" s="155"/>
      <c r="BTG99" s="155"/>
      <c r="BTH99" s="155"/>
      <c r="BTI99" s="155"/>
      <c r="BTJ99" s="155"/>
      <c r="BTK99" s="155"/>
      <c r="BTL99" s="155"/>
      <c r="BTM99" s="155"/>
      <c r="BTN99" s="155"/>
      <c r="BTO99" s="155"/>
      <c r="BTP99" s="155"/>
      <c r="BTQ99" s="155"/>
      <c r="BTR99" s="155"/>
      <c r="BTS99" s="155"/>
      <c r="BTT99" s="155"/>
      <c r="BTU99" s="155"/>
      <c r="BTV99" s="155"/>
      <c r="BTW99" s="155"/>
      <c r="BTX99" s="155"/>
      <c r="BTY99" s="155"/>
      <c r="BTZ99" s="155"/>
      <c r="BUA99" s="155"/>
      <c r="BUB99" s="155"/>
      <c r="BUC99" s="155"/>
      <c r="BUD99" s="155"/>
      <c r="BUE99" s="155"/>
      <c r="BUF99" s="155"/>
      <c r="BUG99" s="155"/>
      <c r="BUH99" s="155"/>
      <c r="BUI99" s="155"/>
      <c r="BUJ99" s="155"/>
      <c r="BUK99" s="155"/>
      <c r="BUL99" s="155"/>
      <c r="BUM99" s="155"/>
      <c r="BUN99" s="155"/>
      <c r="BUO99" s="155"/>
      <c r="BUP99" s="155"/>
      <c r="BUQ99" s="155"/>
      <c r="BUR99" s="155"/>
      <c r="BUS99" s="155"/>
      <c r="BUT99" s="155"/>
      <c r="BUU99" s="155"/>
      <c r="BUV99" s="155"/>
      <c r="BUW99" s="155"/>
      <c r="BUX99" s="155"/>
      <c r="BUY99" s="155"/>
      <c r="BUZ99" s="155"/>
      <c r="BVA99" s="155"/>
      <c r="BVB99" s="155"/>
      <c r="BVC99" s="155"/>
      <c r="BVD99" s="155"/>
      <c r="BVE99" s="155"/>
      <c r="BVF99" s="155"/>
      <c r="BVG99" s="155"/>
      <c r="BVH99" s="155"/>
      <c r="BVI99" s="155"/>
      <c r="BVJ99" s="155"/>
      <c r="BVK99" s="155"/>
      <c r="BVL99" s="155"/>
      <c r="BVM99" s="155"/>
      <c r="BVN99" s="155"/>
      <c r="BVO99" s="155"/>
      <c r="BVP99" s="155"/>
      <c r="BVQ99" s="155"/>
      <c r="BVR99" s="155"/>
      <c r="BVS99" s="155"/>
      <c r="BVT99" s="155"/>
      <c r="BVU99" s="155"/>
      <c r="BVV99" s="155"/>
      <c r="BVW99" s="155"/>
      <c r="BVX99" s="155"/>
      <c r="BVY99" s="155"/>
      <c r="BVZ99" s="155"/>
      <c r="BWA99" s="155"/>
      <c r="BWB99" s="155"/>
      <c r="BWC99" s="155"/>
      <c r="BWD99" s="155"/>
      <c r="BWE99" s="155"/>
      <c r="BWF99" s="155"/>
      <c r="BWG99" s="155"/>
      <c r="BWH99" s="155"/>
      <c r="BWI99" s="155"/>
      <c r="BWJ99" s="155"/>
      <c r="BWK99" s="155"/>
      <c r="BWL99" s="155"/>
      <c r="BWM99" s="155"/>
      <c r="BWN99" s="155"/>
      <c r="BWO99" s="155"/>
      <c r="BWP99" s="155"/>
      <c r="BWQ99" s="155"/>
      <c r="BWR99" s="155"/>
      <c r="BWS99" s="155"/>
      <c r="BWT99" s="155"/>
      <c r="BWU99" s="155"/>
      <c r="BWV99" s="155"/>
      <c r="BWW99" s="155"/>
      <c r="BWX99" s="155"/>
      <c r="BWY99" s="155"/>
      <c r="BWZ99" s="155"/>
      <c r="BXA99" s="155"/>
      <c r="BXB99" s="155"/>
      <c r="BXC99" s="155"/>
      <c r="BXD99" s="155"/>
      <c r="BXE99" s="155"/>
      <c r="BXF99" s="155"/>
      <c r="BXG99" s="155"/>
      <c r="BXH99" s="155"/>
      <c r="BXI99" s="155"/>
      <c r="BXJ99" s="155"/>
      <c r="BXK99" s="155"/>
      <c r="BXL99" s="155"/>
      <c r="BXM99" s="155"/>
      <c r="BXN99" s="155"/>
      <c r="BXO99" s="155"/>
      <c r="BXP99" s="155"/>
      <c r="BXQ99" s="155"/>
      <c r="BXR99" s="155"/>
      <c r="BXS99" s="155"/>
      <c r="BXT99" s="155"/>
      <c r="BXU99" s="155"/>
      <c r="BXV99" s="155"/>
      <c r="BXW99" s="155"/>
      <c r="BXX99" s="155"/>
      <c r="BXY99" s="155"/>
      <c r="BXZ99" s="155"/>
      <c r="BYA99" s="155"/>
      <c r="BYB99" s="155"/>
      <c r="BYC99" s="155"/>
      <c r="BYD99" s="155"/>
      <c r="BYE99" s="155"/>
      <c r="BYF99" s="155"/>
      <c r="BYG99" s="155"/>
      <c r="BYH99" s="155"/>
      <c r="BYI99" s="155"/>
      <c r="BYJ99" s="155"/>
      <c r="BYK99" s="155"/>
      <c r="BYL99" s="155"/>
      <c r="BYM99" s="155"/>
      <c r="BYN99" s="155"/>
      <c r="BYO99" s="155"/>
      <c r="BYP99" s="155"/>
      <c r="BYQ99" s="155"/>
      <c r="BYR99" s="155"/>
      <c r="BYS99" s="155"/>
      <c r="BYT99" s="155"/>
      <c r="BYU99" s="155"/>
      <c r="BYV99" s="155"/>
      <c r="BYW99" s="155"/>
      <c r="BYX99" s="155"/>
      <c r="BYY99" s="155"/>
      <c r="BYZ99" s="155"/>
      <c r="BZA99" s="155"/>
      <c r="BZB99" s="155"/>
      <c r="BZC99" s="155"/>
      <c r="BZD99" s="155"/>
      <c r="BZE99" s="155"/>
      <c r="BZF99" s="155"/>
      <c r="BZG99" s="155"/>
      <c r="BZH99" s="155"/>
      <c r="BZI99" s="155"/>
      <c r="BZJ99" s="155"/>
      <c r="BZK99" s="155"/>
      <c r="BZL99" s="155"/>
      <c r="BZM99" s="155"/>
      <c r="BZN99" s="155"/>
      <c r="BZO99" s="155"/>
      <c r="BZP99" s="155"/>
      <c r="BZQ99" s="155"/>
      <c r="BZR99" s="155"/>
      <c r="BZS99" s="155"/>
      <c r="BZT99" s="155"/>
      <c r="BZU99" s="155"/>
      <c r="BZV99" s="155"/>
      <c r="BZW99" s="155"/>
      <c r="BZX99" s="155"/>
      <c r="BZY99" s="155"/>
      <c r="BZZ99" s="155"/>
      <c r="CAA99" s="155"/>
      <c r="CAB99" s="155"/>
      <c r="CAC99" s="155"/>
      <c r="CAD99" s="155"/>
      <c r="CAE99" s="155"/>
      <c r="CAF99" s="155"/>
      <c r="CAG99" s="155"/>
      <c r="CAH99" s="155"/>
      <c r="CAI99" s="155"/>
      <c r="CAJ99" s="155"/>
      <c r="CAK99" s="155"/>
      <c r="CAL99" s="155"/>
      <c r="CAM99" s="155"/>
      <c r="CAN99" s="155"/>
      <c r="CAO99" s="155"/>
      <c r="CAP99" s="155"/>
      <c r="CAQ99" s="155"/>
      <c r="CAR99" s="155"/>
      <c r="CAS99" s="155"/>
      <c r="CAT99" s="155"/>
      <c r="CAU99" s="155"/>
      <c r="CAV99" s="155"/>
      <c r="CAW99" s="155"/>
      <c r="CAX99" s="155"/>
      <c r="CAY99" s="155"/>
      <c r="CAZ99" s="155"/>
      <c r="CBA99" s="155"/>
      <c r="CBB99" s="155"/>
      <c r="CBC99" s="155"/>
      <c r="CBD99" s="155"/>
      <c r="CBE99" s="155"/>
      <c r="CBF99" s="155"/>
      <c r="CBG99" s="155"/>
      <c r="CBH99" s="155"/>
      <c r="CBI99" s="155"/>
      <c r="CBJ99" s="155"/>
      <c r="CBK99" s="155"/>
      <c r="CBL99" s="155"/>
    </row>
    <row r="100" spans="2:2092" s="135" customFormat="1" ht="15.75" thickBot="1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5"/>
      <c r="FU100" s="155"/>
      <c r="FV100" s="155"/>
      <c r="FW100" s="155"/>
      <c r="FX100" s="155"/>
      <c r="FY100" s="155"/>
      <c r="FZ100" s="155"/>
      <c r="GA100" s="155"/>
      <c r="GB100" s="155"/>
      <c r="GC100" s="155"/>
      <c r="GD100" s="155"/>
      <c r="GE100" s="155"/>
      <c r="GF100" s="155"/>
      <c r="GG100" s="155"/>
      <c r="GH100" s="155"/>
      <c r="GI100" s="155"/>
      <c r="GJ100" s="155"/>
      <c r="GK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  <c r="HF100" s="155"/>
      <c r="HG100" s="155"/>
      <c r="HH100" s="155"/>
      <c r="HI100" s="155"/>
      <c r="HJ100" s="155"/>
      <c r="HK100" s="155"/>
      <c r="HL100" s="155"/>
      <c r="HM100" s="155"/>
      <c r="HN100" s="155"/>
      <c r="HO100" s="155"/>
      <c r="HP100" s="155"/>
      <c r="HQ100" s="155"/>
      <c r="HR100" s="155"/>
      <c r="HS100" s="155"/>
      <c r="HT100" s="155"/>
      <c r="HU100" s="155"/>
      <c r="HV100" s="155"/>
      <c r="HW100" s="155"/>
      <c r="HX100" s="155"/>
      <c r="HY100" s="155"/>
      <c r="HZ100" s="155"/>
      <c r="IA100" s="155"/>
      <c r="IB100" s="155"/>
      <c r="IC100" s="155"/>
      <c r="ID100" s="155"/>
      <c r="IE100" s="155"/>
      <c r="IF100" s="155"/>
      <c r="IG100" s="155"/>
      <c r="IH100" s="155"/>
      <c r="II100" s="155"/>
      <c r="IJ100" s="155"/>
      <c r="IK100" s="155"/>
      <c r="IL100" s="155"/>
      <c r="IM100" s="155"/>
      <c r="IN100" s="155"/>
      <c r="IO100" s="155"/>
      <c r="IP100" s="155"/>
      <c r="IQ100" s="155"/>
      <c r="IR100" s="155"/>
      <c r="IS100" s="155"/>
      <c r="IT100" s="155"/>
      <c r="IU100" s="155"/>
      <c r="IV100" s="155"/>
      <c r="IW100" s="155"/>
      <c r="IX100" s="155"/>
      <c r="IY100" s="155"/>
      <c r="IZ100" s="155"/>
      <c r="JA100" s="155"/>
      <c r="JB100" s="155"/>
      <c r="JC100" s="155"/>
      <c r="JD100" s="155"/>
      <c r="JE100" s="155"/>
      <c r="JF100" s="155"/>
      <c r="JG100" s="155"/>
      <c r="JH100" s="155"/>
      <c r="JI100" s="155"/>
      <c r="JJ100" s="155"/>
      <c r="JK100" s="155"/>
      <c r="JL100" s="155"/>
      <c r="JM100" s="155"/>
      <c r="JN100" s="155"/>
      <c r="JO100" s="155"/>
      <c r="JP100" s="155"/>
      <c r="JQ100" s="155"/>
      <c r="JR100" s="155"/>
      <c r="JS100" s="155"/>
      <c r="JT100" s="155"/>
      <c r="JU100" s="155"/>
      <c r="JV100" s="155"/>
      <c r="JW100" s="155"/>
      <c r="JX100" s="155"/>
      <c r="JY100" s="155"/>
      <c r="JZ100" s="155"/>
      <c r="KA100" s="155"/>
      <c r="KB100" s="155"/>
      <c r="KC100" s="155"/>
      <c r="KD100" s="155"/>
      <c r="KE100" s="155"/>
      <c r="KF100" s="155"/>
      <c r="KG100" s="155"/>
      <c r="KH100" s="155"/>
      <c r="KI100" s="155"/>
      <c r="KJ100" s="155"/>
      <c r="KK100" s="155"/>
      <c r="KL100" s="155"/>
      <c r="KM100" s="155"/>
      <c r="KN100" s="155"/>
      <c r="KO100" s="155"/>
      <c r="KP100" s="155"/>
      <c r="KQ100" s="155"/>
      <c r="KR100" s="155"/>
      <c r="KS100" s="155"/>
      <c r="KT100" s="155"/>
      <c r="KU100" s="155"/>
      <c r="KV100" s="155"/>
      <c r="KW100" s="155"/>
      <c r="KX100" s="155"/>
      <c r="KY100" s="155"/>
      <c r="KZ100" s="155"/>
      <c r="LA100" s="155"/>
      <c r="LB100" s="155"/>
      <c r="LC100" s="155"/>
      <c r="LD100" s="155"/>
      <c r="LE100" s="155"/>
      <c r="LF100" s="155"/>
      <c r="LG100" s="155"/>
      <c r="LH100" s="155"/>
      <c r="LI100" s="155"/>
      <c r="LJ100" s="155"/>
      <c r="LK100" s="155"/>
      <c r="LL100" s="155"/>
      <c r="LM100" s="155"/>
      <c r="LN100" s="155"/>
      <c r="LO100" s="155"/>
      <c r="LP100" s="155"/>
      <c r="LQ100" s="155"/>
      <c r="LR100" s="155"/>
      <c r="LS100" s="155"/>
      <c r="LT100" s="155"/>
      <c r="LU100" s="155"/>
      <c r="LV100" s="155"/>
      <c r="LW100" s="155"/>
      <c r="LX100" s="155"/>
      <c r="LY100" s="155"/>
      <c r="LZ100" s="155"/>
      <c r="MA100" s="155"/>
      <c r="MB100" s="155"/>
      <c r="MC100" s="155"/>
      <c r="MD100" s="155"/>
      <c r="ME100" s="155"/>
      <c r="MF100" s="155"/>
      <c r="MG100" s="155"/>
      <c r="MH100" s="155"/>
      <c r="MI100" s="155"/>
      <c r="MJ100" s="155"/>
      <c r="MK100" s="155"/>
      <c r="ML100" s="155"/>
      <c r="MM100" s="155"/>
      <c r="MN100" s="155"/>
      <c r="MO100" s="155"/>
      <c r="MP100" s="155"/>
      <c r="MQ100" s="155"/>
      <c r="MR100" s="155"/>
      <c r="MS100" s="155"/>
      <c r="MT100" s="155"/>
      <c r="MU100" s="155"/>
      <c r="MV100" s="155"/>
      <c r="MW100" s="155"/>
      <c r="MX100" s="155"/>
      <c r="MY100" s="155"/>
      <c r="MZ100" s="155"/>
      <c r="NA100" s="155"/>
      <c r="NB100" s="155"/>
      <c r="NC100" s="155"/>
      <c r="ND100" s="155"/>
      <c r="NE100" s="155"/>
      <c r="NF100" s="155"/>
      <c r="NG100" s="155"/>
      <c r="NH100" s="155"/>
      <c r="NI100" s="155"/>
      <c r="NJ100" s="155"/>
      <c r="NK100" s="155"/>
      <c r="NL100" s="155"/>
      <c r="NM100" s="155"/>
      <c r="NN100" s="155"/>
      <c r="NO100" s="155"/>
      <c r="NP100" s="155"/>
      <c r="NQ100" s="155"/>
      <c r="NR100" s="155"/>
      <c r="NS100" s="155"/>
      <c r="NT100" s="155"/>
      <c r="NU100" s="155"/>
      <c r="NV100" s="155"/>
      <c r="NW100" s="155"/>
      <c r="NX100" s="155"/>
      <c r="NY100" s="155"/>
      <c r="NZ100" s="155"/>
      <c r="OA100" s="155"/>
      <c r="OB100" s="155"/>
      <c r="OC100" s="155"/>
      <c r="OD100" s="155"/>
      <c r="OE100" s="155"/>
      <c r="OF100" s="155"/>
      <c r="OG100" s="155"/>
      <c r="OH100" s="155"/>
      <c r="OI100" s="155"/>
      <c r="OJ100" s="155"/>
      <c r="OK100" s="155"/>
      <c r="OL100" s="155"/>
      <c r="OM100" s="155"/>
      <c r="ON100" s="155"/>
      <c r="OO100" s="155"/>
      <c r="OP100" s="155"/>
      <c r="OQ100" s="155"/>
      <c r="OR100" s="155"/>
      <c r="OS100" s="155"/>
      <c r="OT100" s="155"/>
      <c r="OU100" s="155"/>
      <c r="OV100" s="155"/>
      <c r="OW100" s="155"/>
      <c r="OX100" s="155"/>
      <c r="OY100" s="155"/>
      <c r="OZ100" s="155"/>
      <c r="PA100" s="155"/>
      <c r="PB100" s="155"/>
      <c r="PC100" s="155"/>
      <c r="PD100" s="155"/>
      <c r="PE100" s="155"/>
      <c r="PF100" s="155"/>
      <c r="PG100" s="155"/>
      <c r="PH100" s="155"/>
      <c r="PI100" s="155"/>
      <c r="PJ100" s="155"/>
      <c r="PK100" s="155"/>
      <c r="PL100" s="155"/>
      <c r="PM100" s="155"/>
      <c r="PN100" s="155"/>
      <c r="PO100" s="155"/>
      <c r="PP100" s="155"/>
      <c r="PQ100" s="155"/>
      <c r="PR100" s="155"/>
      <c r="PS100" s="155"/>
      <c r="PT100" s="155"/>
      <c r="PU100" s="155"/>
      <c r="PV100" s="155"/>
      <c r="PW100" s="155"/>
      <c r="PX100" s="155"/>
      <c r="PY100" s="155"/>
      <c r="PZ100" s="155"/>
      <c r="QA100" s="155"/>
      <c r="QB100" s="155"/>
      <c r="QC100" s="155"/>
      <c r="QD100" s="155"/>
      <c r="QE100" s="155"/>
      <c r="QF100" s="155"/>
      <c r="QG100" s="155"/>
      <c r="QH100" s="155"/>
      <c r="QI100" s="155"/>
      <c r="QJ100" s="155"/>
      <c r="QK100" s="155"/>
      <c r="QL100" s="155"/>
      <c r="QM100" s="155"/>
      <c r="QN100" s="155"/>
      <c r="QO100" s="155"/>
      <c r="QP100" s="155"/>
      <c r="QQ100" s="155"/>
      <c r="QR100" s="155"/>
      <c r="QS100" s="155"/>
      <c r="QT100" s="155"/>
      <c r="QU100" s="155"/>
      <c r="QV100" s="155"/>
      <c r="QW100" s="155"/>
      <c r="QX100" s="155"/>
      <c r="QY100" s="155"/>
      <c r="QZ100" s="155"/>
      <c r="RA100" s="155"/>
      <c r="RB100" s="155"/>
      <c r="RC100" s="155"/>
      <c r="RD100" s="155"/>
      <c r="RE100" s="155"/>
      <c r="RF100" s="155"/>
      <c r="RG100" s="155"/>
      <c r="RH100" s="155"/>
      <c r="RI100" s="155"/>
      <c r="RJ100" s="155"/>
      <c r="RK100" s="155"/>
      <c r="RL100" s="155"/>
      <c r="RM100" s="155"/>
      <c r="RN100" s="155"/>
      <c r="RO100" s="155"/>
      <c r="RP100" s="155"/>
      <c r="RQ100" s="155"/>
      <c r="RR100" s="155"/>
      <c r="RS100" s="155"/>
      <c r="RT100" s="155"/>
      <c r="RU100" s="155"/>
      <c r="RV100" s="155"/>
      <c r="RW100" s="155"/>
      <c r="RX100" s="155"/>
      <c r="RY100" s="155"/>
      <c r="RZ100" s="155"/>
      <c r="SA100" s="155"/>
      <c r="SB100" s="155"/>
      <c r="SC100" s="155"/>
      <c r="SD100" s="155"/>
      <c r="SE100" s="155"/>
      <c r="SF100" s="155"/>
      <c r="SG100" s="155"/>
      <c r="SH100" s="155"/>
      <c r="SI100" s="155"/>
      <c r="SJ100" s="155"/>
      <c r="SK100" s="155"/>
      <c r="SL100" s="155"/>
      <c r="SM100" s="155"/>
      <c r="SN100" s="155"/>
      <c r="SO100" s="155"/>
      <c r="SP100" s="155"/>
      <c r="SQ100" s="155"/>
      <c r="SR100" s="155"/>
      <c r="SS100" s="155"/>
      <c r="ST100" s="155"/>
      <c r="SU100" s="155"/>
      <c r="SV100" s="155"/>
      <c r="SW100" s="155"/>
      <c r="SX100" s="155"/>
      <c r="SY100" s="155"/>
      <c r="SZ100" s="155"/>
      <c r="TA100" s="155"/>
      <c r="TB100" s="155"/>
      <c r="TC100" s="155"/>
      <c r="TD100" s="155"/>
      <c r="TE100" s="155"/>
      <c r="TF100" s="155"/>
      <c r="TG100" s="155"/>
      <c r="TH100" s="155"/>
      <c r="TI100" s="155"/>
      <c r="TJ100" s="155"/>
      <c r="TK100" s="155"/>
      <c r="TL100" s="155"/>
      <c r="TM100" s="155"/>
      <c r="TN100" s="155"/>
      <c r="TO100" s="155"/>
      <c r="TP100" s="155"/>
      <c r="TQ100" s="155"/>
      <c r="TR100" s="155"/>
      <c r="TS100" s="155"/>
      <c r="TT100" s="155"/>
      <c r="TU100" s="155"/>
      <c r="TV100" s="155"/>
      <c r="TW100" s="155"/>
      <c r="TX100" s="155"/>
      <c r="TY100" s="155"/>
      <c r="TZ100" s="155"/>
      <c r="UA100" s="155"/>
      <c r="UB100" s="155"/>
      <c r="UC100" s="155"/>
      <c r="UD100" s="155"/>
      <c r="UE100" s="155"/>
      <c r="UF100" s="155"/>
      <c r="UG100" s="155"/>
      <c r="UH100" s="155"/>
      <c r="UI100" s="155"/>
      <c r="UJ100" s="155"/>
      <c r="UK100" s="155"/>
      <c r="UL100" s="155"/>
      <c r="UM100" s="155"/>
      <c r="UN100" s="155"/>
      <c r="UO100" s="155"/>
      <c r="UP100" s="155"/>
      <c r="UQ100" s="155"/>
      <c r="UR100" s="155"/>
      <c r="US100" s="155"/>
      <c r="UT100" s="155"/>
      <c r="UU100" s="155"/>
      <c r="UV100" s="155"/>
      <c r="UW100" s="155"/>
      <c r="UX100" s="155"/>
      <c r="UY100" s="155"/>
      <c r="UZ100" s="155"/>
      <c r="VA100" s="155"/>
      <c r="VB100" s="155"/>
      <c r="VC100" s="155"/>
      <c r="VD100" s="155"/>
      <c r="VE100" s="155"/>
      <c r="VF100" s="155"/>
      <c r="VG100" s="155"/>
      <c r="VH100" s="155"/>
      <c r="VI100" s="155"/>
      <c r="VJ100" s="155"/>
      <c r="VK100" s="155"/>
      <c r="VL100" s="155"/>
      <c r="VM100" s="155"/>
      <c r="VN100" s="155"/>
      <c r="VO100" s="155"/>
      <c r="VP100" s="155"/>
      <c r="VQ100" s="155"/>
      <c r="VR100" s="155"/>
      <c r="VS100" s="155"/>
      <c r="VT100" s="155"/>
      <c r="VU100" s="155"/>
      <c r="VV100" s="155"/>
      <c r="VW100" s="155"/>
      <c r="VX100" s="155"/>
      <c r="VY100" s="155"/>
      <c r="VZ100" s="155"/>
      <c r="WA100" s="155"/>
      <c r="WB100" s="155"/>
      <c r="WC100" s="155"/>
      <c r="WD100" s="155"/>
      <c r="WE100" s="155"/>
      <c r="WF100" s="155"/>
      <c r="WG100" s="155"/>
      <c r="WH100" s="155"/>
      <c r="WI100" s="155"/>
      <c r="WJ100" s="155"/>
      <c r="WK100" s="155"/>
      <c r="WL100" s="155"/>
      <c r="WM100" s="155"/>
      <c r="WN100" s="155"/>
      <c r="WO100" s="155"/>
      <c r="WP100" s="155"/>
      <c r="WQ100" s="155"/>
      <c r="WR100" s="155"/>
      <c r="WS100" s="155"/>
      <c r="WT100" s="155"/>
      <c r="WU100" s="155"/>
      <c r="WV100" s="155"/>
      <c r="WW100" s="155"/>
      <c r="WX100" s="155"/>
      <c r="WY100" s="155"/>
      <c r="WZ100" s="155"/>
      <c r="XA100" s="155"/>
      <c r="XB100" s="155"/>
      <c r="XC100" s="155"/>
      <c r="XD100" s="155"/>
      <c r="XE100" s="155"/>
      <c r="XF100" s="155"/>
      <c r="XG100" s="155"/>
      <c r="XH100" s="155"/>
      <c r="XI100" s="155"/>
      <c r="XJ100" s="155"/>
      <c r="XK100" s="155"/>
      <c r="XL100" s="155"/>
      <c r="XM100" s="155"/>
      <c r="XN100" s="155"/>
      <c r="XO100" s="155"/>
      <c r="XP100" s="155"/>
      <c r="XQ100" s="155"/>
      <c r="XR100" s="155"/>
      <c r="XS100" s="155"/>
      <c r="XT100" s="155"/>
      <c r="XU100" s="155"/>
      <c r="XV100" s="155"/>
      <c r="XW100" s="155"/>
      <c r="XX100" s="155"/>
      <c r="XY100" s="155"/>
      <c r="XZ100" s="155"/>
      <c r="YA100" s="155"/>
      <c r="YB100" s="155"/>
      <c r="YC100" s="155"/>
      <c r="YD100" s="155"/>
      <c r="YE100" s="155"/>
      <c r="YF100" s="155"/>
      <c r="YG100" s="155"/>
      <c r="YH100" s="155"/>
      <c r="YI100" s="155"/>
      <c r="YJ100" s="155"/>
      <c r="YK100" s="155"/>
      <c r="YL100" s="155"/>
      <c r="YM100" s="155"/>
      <c r="YN100" s="155"/>
      <c r="YO100" s="155"/>
      <c r="YP100" s="155"/>
      <c r="YQ100" s="155"/>
      <c r="YR100" s="155"/>
      <c r="YS100" s="155"/>
      <c r="YT100" s="155"/>
      <c r="YU100" s="155"/>
      <c r="YV100" s="155"/>
      <c r="YW100" s="155"/>
      <c r="YX100" s="155"/>
      <c r="YY100" s="155"/>
      <c r="YZ100" s="155"/>
      <c r="ZA100" s="155"/>
      <c r="ZB100" s="155"/>
      <c r="ZC100" s="155"/>
      <c r="ZD100" s="155"/>
      <c r="ZE100" s="155"/>
      <c r="ZF100" s="155"/>
      <c r="ZG100" s="155"/>
      <c r="ZH100" s="155"/>
      <c r="ZI100" s="155"/>
      <c r="ZJ100" s="155"/>
      <c r="ZK100" s="155"/>
      <c r="ZL100" s="155"/>
      <c r="ZM100" s="155"/>
      <c r="ZN100" s="155"/>
      <c r="ZO100" s="155"/>
      <c r="ZP100" s="155"/>
      <c r="ZQ100" s="155"/>
      <c r="ZR100" s="155"/>
      <c r="ZS100" s="155"/>
      <c r="ZT100" s="155"/>
      <c r="ZU100" s="155"/>
      <c r="ZV100" s="155"/>
      <c r="ZW100" s="155"/>
      <c r="ZX100" s="155"/>
      <c r="ZY100" s="155"/>
      <c r="ZZ100" s="155"/>
      <c r="AAA100" s="155"/>
      <c r="AAB100" s="155"/>
      <c r="AAC100" s="155"/>
      <c r="AAD100" s="155"/>
      <c r="AAE100" s="155"/>
      <c r="AAF100" s="155"/>
      <c r="AAG100" s="155"/>
      <c r="AAH100" s="155"/>
      <c r="AAI100" s="155"/>
      <c r="AAJ100" s="155"/>
      <c r="AAK100" s="155"/>
      <c r="AAL100" s="155"/>
      <c r="AAM100" s="155"/>
      <c r="AAN100" s="155"/>
      <c r="AAO100" s="155"/>
      <c r="AAP100" s="155"/>
      <c r="AAQ100" s="155"/>
      <c r="AAR100" s="155"/>
      <c r="AAS100" s="155"/>
      <c r="AAT100" s="155"/>
      <c r="AAU100" s="155"/>
      <c r="AAV100" s="155"/>
      <c r="AAW100" s="155"/>
      <c r="AAX100" s="155"/>
      <c r="AAY100" s="155"/>
      <c r="AAZ100" s="155"/>
      <c r="ABA100" s="155"/>
      <c r="ABB100" s="155"/>
      <c r="ABC100" s="155"/>
      <c r="ABD100" s="155"/>
      <c r="ABE100" s="155"/>
      <c r="ABF100" s="155"/>
      <c r="ABG100" s="155"/>
      <c r="ABH100" s="155"/>
      <c r="ABI100" s="155"/>
      <c r="ABJ100" s="155"/>
      <c r="ABK100" s="155"/>
      <c r="ABL100" s="155"/>
      <c r="ABM100" s="155"/>
      <c r="ABN100" s="155"/>
      <c r="ABO100" s="155"/>
      <c r="ABP100" s="155"/>
      <c r="ABQ100" s="155"/>
      <c r="ABR100" s="155"/>
      <c r="ABS100" s="155"/>
      <c r="ABT100" s="155"/>
      <c r="ABU100" s="155"/>
      <c r="ABV100" s="155"/>
      <c r="ABW100" s="155"/>
      <c r="ABX100" s="155"/>
      <c r="ABY100" s="155"/>
      <c r="ABZ100" s="155"/>
      <c r="ACA100" s="155"/>
      <c r="ACB100" s="155"/>
      <c r="ACC100" s="155"/>
      <c r="ACD100" s="155"/>
      <c r="ACE100" s="155"/>
      <c r="ACF100" s="155"/>
      <c r="ACG100" s="155"/>
      <c r="ACH100" s="155"/>
      <c r="ACI100" s="155"/>
      <c r="ACJ100" s="155"/>
      <c r="ACK100" s="155"/>
      <c r="ACL100" s="155"/>
      <c r="ACM100" s="155"/>
      <c r="ACN100" s="155"/>
      <c r="ACO100" s="155"/>
      <c r="ACP100" s="155"/>
      <c r="ACQ100" s="155"/>
      <c r="ACR100" s="155"/>
      <c r="ACS100" s="155"/>
      <c r="ACT100" s="155"/>
      <c r="ACU100" s="155"/>
      <c r="ACV100" s="155"/>
      <c r="ACW100" s="155"/>
      <c r="ACX100" s="155"/>
      <c r="ACY100" s="155"/>
      <c r="ACZ100" s="155"/>
      <c r="ADA100" s="155"/>
      <c r="ADB100" s="155"/>
      <c r="ADC100" s="155"/>
      <c r="ADD100" s="155"/>
      <c r="ADE100" s="155"/>
      <c r="ADF100" s="155"/>
      <c r="ADG100" s="155"/>
      <c r="ADH100" s="155"/>
      <c r="ADI100" s="155"/>
      <c r="ADJ100" s="155"/>
      <c r="ADK100" s="155"/>
      <c r="ADL100" s="155"/>
      <c r="ADM100" s="155"/>
      <c r="ADN100" s="155"/>
      <c r="ADO100" s="155"/>
      <c r="ADP100" s="155"/>
      <c r="ADQ100" s="155"/>
      <c r="ADR100" s="155"/>
      <c r="ADS100" s="155"/>
      <c r="ADT100" s="155"/>
      <c r="ADU100" s="155"/>
      <c r="ADV100" s="155"/>
      <c r="ADW100" s="155"/>
      <c r="ADX100" s="155"/>
      <c r="ADY100" s="155"/>
      <c r="ADZ100" s="155"/>
      <c r="AEA100" s="155"/>
      <c r="AEB100" s="155"/>
      <c r="AEC100" s="155"/>
      <c r="AED100" s="155"/>
      <c r="AEE100" s="155"/>
      <c r="AEF100" s="155"/>
      <c r="AEG100" s="155"/>
      <c r="AEH100" s="155"/>
      <c r="AEI100" s="155"/>
      <c r="AEJ100" s="155"/>
      <c r="AEK100" s="155"/>
      <c r="AEL100" s="155"/>
      <c r="AEM100" s="155"/>
      <c r="AEN100" s="155"/>
      <c r="AEO100" s="155"/>
      <c r="AEP100" s="155"/>
      <c r="AEQ100" s="155"/>
      <c r="AER100" s="155"/>
      <c r="AES100" s="155"/>
      <c r="AET100" s="155"/>
      <c r="AEU100" s="155"/>
      <c r="AEV100" s="155"/>
      <c r="AEW100" s="155"/>
      <c r="AEX100" s="155"/>
      <c r="AEY100" s="155"/>
      <c r="AEZ100" s="155"/>
      <c r="AFA100" s="155"/>
      <c r="AFB100" s="155"/>
      <c r="AFC100" s="155"/>
      <c r="AFD100" s="155"/>
      <c r="AFE100" s="155"/>
      <c r="AFF100" s="155"/>
      <c r="AFG100" s="155"/>
      <c r="AFH100" s="155"/>
      <c r="AFI100" s="155"/>
      <c r="AFJ100" s="155"/>
      <c r="AFK100" s="155"/>
      <c r="AFL100" s="155"/>
      <c r="AFM100" s="155"/>
      <c r="AFN100" s="155"/>
      <c r="AFO100" s="155"/>
      <c r="AFP100" s="155"/>
      <c r="AFQ100" s="155"/>
      <c r="AFR100" s="155"/>
      <c r="AFS100" s="155"/>
      <c r="AFT100" s="155"/>
      <c r="AFU100" s="155"/>
      <c r="AFV100" s="155"/>
      <c r="AFW100" s="155"/>
      <c r="AFX100" s="155"/>
      <c r="AFY100" s="155"/>
      <c r="AFZ100" s="155"/>
      <c r="AGA100" s="155"/>
      <c r="AGB100" s="155"/>
      <c r="AGC100" s="155"/>
      <c r="AGD100" s="155"/>
      <c r="AGE100" s="155"/>
      <c r="AGF100" s="155"/>
      <c r="AGG100" s="155"/>
      <c r="AGH100" s="155"/>
      <c r="AGI100" s="155"/>
      <c r="AGJ100" s="155"/>
      <c r="AGK100" s="155"/>
      <c r="AGL100" s="155"/>
      <c r="AGM100" s="155"/>
      <c r="AGN100" s="155"/>
      <c r="AGO100" s="155"/>
      <c r="AGP100" s="155"/>
      <c r="AGQ100" s="155"/>
      <c r="AGR100" s="155"/>
      <c r="AGS100" s="155"/>
      <c r="AGT100" s="155"/>
      <c r="AGU100" s="155"/>
      <c r="AGV100" s="155"/>
      <c r="AGW100" s="155"/>
      <c r="AGX100" s="155"/>
      <c r="AGY100" s="155"/>
      <c r="AGZ100" s="155"/>
      <c r="AHA100" s="155"/>
      <c r="AHB100" s="155"/>
      <c r="AHC100" s="155"/>
      <c r="AHD100" s="155"/>
      <c r="AHE100" s="155"/>
      <c r="AHF100" s="155"/>
      <c r="AHG100" s="155"/>
      <c r="AHH100" s="155"/>
      <c r="AHI100" s="155"/>
      <c r="AHJ100" s="155"/>
      <c r="AHK100" s="155"/>
      <c r="AHL100" s="155"/>
      <c r="AHM100" s="155"/>
      <c r="AHN100" s="155"/>
      <c r="AHO100" s="155"/>
      <c r="AHP100" s="155"/>
      <c r="AHQ100" s="155"/>
      <c r="AHR100" s="155"/>
      <c r="AHS100" s="155"/>
      <c r="AHT100" s="155"/>
      <c r="AHU100" s="155"/>
      <c r="AHV100" s="155"/>
      <c r="AHW100" s="155"/>
      <c r="AHX100" s="155"/>
      <c r="AHY100" s="155"/>
      <c r="AHZ100" s="155"/>
      <c r="AIA100" s="155"/>
      <c r="AIB100" s="155"/>
      <c r="AIC100" s="155"/>
      <c r="AID100" s="155"/>
      <c r="AIE100" s="155"/>
      <c r="AIF100" s="155"/>
      <c r="AIG100" s="155"/>
      <c r="AIH100" s="155"/>
      <c r="AII100" s="155"/>
      <c r="AIJ100" s="155"/>
      <c r="AIK100" s="155"/>
      <c r="AIL100" s="155"/>
      <c r="AIM100" s="155"/>
      <c r="AIN100" s="155"/>
      <c r="AIO100" s="155"/>
      <c r="AIP100" s="155"/>
      <c r="AIQ100" s="155"/>
      <c r="AIR100" s="155"/>
      <c r="AIS100" s="155"/>
      <c r="AIT100" s="155"/>
      <c r="AIU100" s="155"/>
      <c r="AIV100" s="155"/>
      <c r="AIW100" s="155"/>
      <c r="AIX100" s="155"/>
      <c r="AIY100" s="155"/>
      <c r="AIZ100" s="155"/>
      <c r="AJA100" s="155"/>
      <c r="AJB100" s="155"/>
      <c r="AJC100" s="155"/>
      <c r="AJD100" s="155"/>
      <c r="AJE100" s="155"/>
      <c r="AJF100" s="155"/>
      <c r="AJG100" s="155"/>
      <c r="AJH100" s="155"/>
      <c r="AJI100" s="155"/>
      <c r="AJJ100" s="155"/>
      <c r="AJK100" s="155"/>
      <c r="AJL100" s="155"/>
      <c r="AJM100" s="155"/>
      <c r="AJN100" s="155"/>
      <c r="AJO100" s="155"/>
      <c r="AJP100" s="155"/>
      <c r="AJQ100" s="155"/>
      <c r="AJR100" s="155"/>
      <c r="AJS100" s="155"/>
      <c r="AJT100" s="155"/>
      <c r="AJU100" s="155"/>
      <c r="AJV100" s="155"/>
      <c r="AJW100" s="155"/>
      <c r="AJX100" s="155"/>
      <c r="AJY100" s="155"/>
      <c r="AJZ100" s="155"/>
      <c r="AKA100" s="155"/>
      <c r="AKB100" s="155"/>
      <c r="AKC100" s="155"/>
      <c r="AKD100" s="155"/>
      <c r="AKE100" s="155"/>
      <c r="AKF100" s="155"/>
      <c r="AKG100" s="155"/>
      <c r="AKH100" s="155"/>
      <c r="AKI100" s="155"/>
      <c r="AKJ100" s="155"/>
      <c r="AKK100" s="155"/>
      <c r="AKL100" s="155"/>
      <c r="AKM100" s="155"/>
      <c r="AKN100" s="155"/>
      <c r="AKO100" s="155"/>
      <c r="AKP100" s="155"/>
      <c r="AKQ100" s="155"/>
      <c r="AKR100" s="155"/>
      <c r="AKS100" s="155"/>
      <c r="AKT100" s="155"/>
      <c r="AKU100" s="155"/>
      <c r="AKV100" s="155"/>
      <c r="AKW100" s="155"/>
      <c r="AKX100" s="155"/>
      <c r="AKY100" s="155"/>
      <c r="AKZ100" s="155"/>
      <c r="ALA100" s="155"/>
      <c r="ALB100" s="155"/>
      <c r="ALC100" s="155"/>
      <c r="ALD100" s="155"/>
      <c r="ALE100" s="155"/>
      <c r="ALF100" s="155"/>
      <c r="ALG100" s="155"/>
      <c r="ALH100" s="155"/>
      <c r="ALI100" s="155"/>
      <c r="ALJ100" s="155"/>
      <c r="ALK100" s="155"/>
      <c r="ALL100" s="155"/>
      <c r="ALM100" s="155"/>
      <c r="ALN100" s="155"/>
      <c r="ALO100" s="155"/>
      <c r="ALP100" s="155"/>
      <c r="ALQ100" s="155"/>
      <c r="ALR100" s="155"/>
      <c r="ALS100" s="155"/>
      <c r="ALT100" s="155"/>
      <c r="ALU100" s="155"/>
      <c r="ALV100" s="155"/>
      <c r="ALW100" s="155"/>
      <c r="ALX100" s="155"/>
      <c r="ALY100" s="155"/>
      <c r="ALZ100" s="155"/>
      <c r="AMA100" s="155"/>
      <c r="AMB100" s="155"/>
      <c r="AMC100" s="155"/>
      <c r="AMD100" s="155"/>
      <c r="AME100" s="155"/>
      <c r="AMF100" s="155"/>
      <c r="AMG100" s="155"/>
      <c r="AMH100" s="155"/>
      <c r="AMI100" s="155"/>
      <c r="AMJ100" s="155"/>
      <c r="AMK100" s="155"/>
      <c r="AML100" s="155"/>
      <c r="AMM100" s="155"/>
      <c r="AMN100" s="155"/>
      <c r="AMO100" s="155"/>
      <c r="AMP100" s="155"/>
      <c r="AMQ100" s="155"/>
      <c r="AMR100" s="155"/>
      <c r="AMS100" s="155"/>
      <c r="AMT100" s="155"/>
      <c r="AMU100" s="155"/>
      <c r="AMV100" s="155"/>
      <c r="AMW100" s="155"/>
      <c r="AMX100" s="155"/>
      <c r="AMY100" s="155"/>
      <c r="AMZ100" s="155"/>
      <c r="ANA100" s="155"/>
      <c r="ANB100" s="155"/>
      <c r="ANC100" s="155"/>
      <c r="AND100" s="155"/>
      <c r="ANE100" s="155"/>
      <c r="ANF100" s="155"/>
      <c r="ANG100" s="155"/>
      <c r="ANH100" s="155"/>
      <c r="ANI100" s="155"/>
      <c r="ANJ100" s="155"/>
      <c r="ANK100" s="155"/>
      <c r="ANL100" s="155"/>
      <c r="ANM100" s="155"/>
      <c r="ANN100" s="155"/>
      <c r="ANO100" s="155"/>
      <c r="ANP100" s="155"/>
      <c r="ANQ100" s="155"/>
      <c r="ANR100" s="155"/>
      <c r="ANS100" s="155"/>
      <c r="ANT100" s="155"/>
      <c r="ANU100" s="155"/>
      <c r="ANV100" s="155"/>
      <c r="ANW100" s="155"/>
      <c r="ANX100" s="155"/>
      <c r="ANY100" s="155"/>
      <c r="ANZ100" s="155"/>
      <c r="AOA100" s="155"/>
      <c r="AOB100" s="155"/>
      <c r="AOC100" s="155"/>
      <c r="AOD100" s="155"/>
      <c r="AOE100" s="155"/>
      <c r="AOF100" s="155"/>
      <c r="AOG100" s="155"/>
      <c r="AOH100" s="155"/>
      <c r="AOI100" s="155"/>
      <c r="AOJ100" s="155"/>
      <c r="AOK100" s="155"/>
      <c r="AOL100" s="155"/>
      <c r="AOM100" s="155"/>
      <c r="AON100" s="155"/>
      <c r="AOO100" s="155"/>
      <c r="AOP100" s="155"/>
      <c r="AOQ100" s="155"/>
      <c r="AOR100" s="155"/>
      <c r="AOS100" s="155"/>
      <c r="AOT100" s="155"/>
      <c r="AOU100" s="155"/>
      <c r="AOV100" s="155"/>
      <c r="AOW100" s="155"/>
      <c r="AOX100" s="155"/>
      <c r="AOY100" s="155"/>
      <c r="AOZ100" s="155"/>
      <c r="APA100" s="155"/>
      <c r="APB100" s="155"/>
      <c r="APC100" s="155"/>
      <c r="APD100" s="155"/>
      <c r="APE100" s="155"/>
      <c r="APF100" s="155"/>
      <c r="APG100" s="155"/>
      <c r="APH100" s="155"/>
      <c r="API100" s="155"/>
      <c r="APJ100" s="155"/>
      <c r="APK100" s="155"/>
      <c r="APL100" s="155"/>
      <c r="APM100" s="155"/>
      <c r="APN100" s="155"/>
      <c r="APO100" s="155"/>
      <c r="APP100" s="155"/>
      <c r="APQ100" s="155"/>
      <c r="APR100" s="155"/>
      <c r="APS100" s="155"/>
      <c r="APT100" s="155"/>
      <c r="APU100" s="155"/>
      <c r="APV100" s="155"/>
      <c r="APW100" s="155"/>
      <c r="APX100" s="155"/>
      <c r="APY100" s="155"/>
      <c r="APZ100" s="155"/>
      <c r="AQA100" s="155"/>
      <c r="AQB100" s="155"/>
      <c r="AQC100" s="155"/>
      <c r="AQD100" s="155"/>
      <c r="AQE100" s="155"/>
      <c r="AQF100" s="155"/>
      <c r="AQG100" s="155"/>
      <c r="AQH100" s="155"/>
      <c r="AQI100" s="155"/>
      <c r="AQJ100" s="155"/>
      <c r="AQK100" s="155"/>
      <c r="AQL100" s="155"/>
      <c r="AQM100" s="155"/>
      <c r="AQN100" s="155"/>
      <c r="AQO100" s="155"/>
      <c r="AQP100" s="155"/>
      <c r="AQQ100" s="155"/>
      <c r="AQR100" s="155"/>
      <c r="AQS100" s="155"/>
      <c r="AQT100" s="155"/>
      <c r="AQU100" s="155"/>
      <c r="AQV100" s="155"/>
      <c r="AQW100" s="155"/>
      <c r="AQX100" s="155"/>
      <c r="AQY100" s="155"/>
      <c r="AQZ100" s="155"/>
      <c r="ARA100" s="155"/>
      <c r="ARB100" s="155"/>
      <c r="ARC100" s="155"/>
      <c r="ARD100" s="155"/>
      <c r="ARE100" s="155"/>
      <c r="ARF100" s="155"/>
      <c r="ARG100" s="155"/>
      <c r="ARH100" s="155"/>
      <c r="ARI100" s="155"/>
      <c r="ARJ100" s="155"/>
      <c r="ARK100" s="155"/>
      <c r="ARL100" s="155"/>
      <c r="ARM100" s="155"/>
      <c r="ARN100" s="155"/>
      <c r="ARO100" s="155"/>
      <c r="ARP100" s="155"/>
      <c r="ARQ100" s="155"/>
      <c r="ARR100" s="155"/>
      <c r="ARS100" s="155"/>
      <c r="ART100" s="155"/>
      <c r="ARU100" s="155"/>
      <c r="ARV100" s="155"/>
      <c r="ARW100" s="155"/>
      <c r="ARX100" s="155"/>
      <c r="ARY100" s="155"/>
      <c r="ARZ100" s="155"/>
      <c r="ASA100" s="155"/>
      <c r="ASB100" s="155"/>
      <c r="ASC100" s="155"/>
      <c r="ASD100" s="155"/>
      <c r="ASE100" s="155"/>
      <c r="ASF100" s="155"/>
      <c r="ASG100" s="155"/>
      <c r="ASH100" s="155"/>
      <c r="ASI100" s="155"/>
      <c r="ASJ100" s="155"/>
      <c r="ASK100" s="155"/>
      <c r="ASL100" s="155"/>
      <c r="ASM100" s="155"/>
      <c r="ASN100" s="155"/>
      <c r="ASO100" s="155"/>
      <c r="ASP100" s="155"/>
      <c r="ASQ100" s="155"/>
      <c r="ASR100" s="155"/>
      <c r="ASS100" s="155"/>
      <c r="AST100" s="155"/>
      <c r="ASU100" s="155"/>
      <c r="ASV100" s="155"/>
      <c r="ASW100" s="155"/>
      <c r="ASX100" s="155"/>
      <c r="ASY100" s="155"/>
      <c r="ASZ100" s="155"/>
      <c r="ATA100" s="155"/>
      <c r="ATB100" s="155"/>
      <c r="ATC100" s="155"/>
      <c r="ATD100" s="155"/>
      <c r="ATE100" s="155"/>
      <c r="ATF100" s="155"/>
      <c r="ATG100" s="155"/>
      <c r="ATH100" s="155"/>
      <c r="ATI100" s="155"/>
      <c r="ATJ100" s="155"/>
      <c r="ATK100" s="155"/>
      <c r="ATL100" s="155"/>
      <c r="ATM100" s="155"/>
      <c r="ATN100" s="155"/>
      <c r="ATO100" s="155"/>
      <c r="ATP100" s="155"/>
      <c r="ATQ100" s="155"/>
      <c r="ATR100" s="155"/>
      <c r="ATS100" s="155"/>
      <c r="ATT100" s="155"/>
      <c r="ATU100" s="155"/>
      <c r="ATV100" s="155"/>
      <c r="ATW100" s="155"/>
      <c r="ATX100" s="155"/>
      <c r="ATY100" s="155"/>
      <c r="ATZ100" s="155"/>
      <c r="AUA100" s="155"/>
      <c r="AUB100" s="155"/>
      <c r="AUC100" s="155"/>
      <c r="AUD100" s="155"/>
      <c r="AUE100" s="155"/>
      <c r="AUF100" s="155"/>
      <c r="AUG100" s="155"/>
      <c r="AUH100" s="155"/>
      <c r="AUI100" s="155"/>
      <c r="AUJ100" s="155"/>
      <c r="AUK100" s="155"/>
      <c r="AUL100" s="155"/>
      <c r="AUM100" s="155"/>
      <c r="AUN100" s="155"/>
      <c r="AUO100" s="155"/>
      <c r="AUP100" s="155"/>
      <c r="AUQ100" s="155"/>
      <c r="AUR100" s="155"/>
      <c r="AUS100" s="155"/>
      <c r="AUT100" s="155"/>
      <c r="AUU100" s="155"/>
      <c r="AUV100" s="155"/>
      <c r="AUW100" s="155"/>
      <c r="AUX100" s="155"/>
      <c r="AUY100" s="155"/>
      <c r="AUZ100" s="155"/>
      <c r="AVA100" s="155"/>
      <c r="AVB100" s="155"/>
      <c r="AVC100" s="155"/>
      <c r="AVD100" s="155"/>
      <c r="AVE100" s="155"/>
      <c r="AVF100" s="155"/>
      <c r="AVG100" s="155"/>
      <c r="AVH100" s="155"/>
      <c r="AVI100" s="155"/>
      <c r="AVJ100" s="155"/>
      <c r="AVK100" s="155"/>
      <c r="AVL100" s="155"/>
      <c r="AVM100" s="155"/>
      <c r="AVN100" s="155"/>
      <c r="AVO100" s="155"/>
      <c r="AVP100" s="155"/>
      <c r="AVQ100" s="155"/>
      <c r="AVR100" s="155"/>
      <c r="AVS100" s="155"/>
      <c r="AVT100" s="155"/>
      <c r="AVU100" s="155"/>
      <c r="AVV100" s="155"/>
      <c r="AVW100" s="155"/>
      <c r="AVX100" s="155"/>
      <c r="AVY100" s="155"/>
      <c r="AVZ100" s="155"/>
      <c r="AWA100" s="155"/>
      <c r="AWB100" s="155"/>
      <c r="AWC100" s="155"/>
      <c r="AWD100" s="155"/>
      <c r="AWE100" s="155"/>
      <c r="AWF100" s="155"/>
      <c r="AWG100" s="155"/>
      <c r="AWH100" s="155"/>
      <c r="AWI100" s="155"/>
      <c r="AWJ100" s="155"/>
      <c r="AWK100" s="155"/>
      <c r="AWL100" s="155"/>
      <c r="AWM100" s="155"/>
      <c r="AWN100" s="155"/>
      <c r="AWO100" s="155"/>
      <c r="AWP100" s="155"/>
      <c r="AWQ100" s="155"/>
      <c r="AWR100" s="155"/>
      <c r="AWS100" s="155"/>
      <c r="AWT100" s="155"/>
      <c r="AWU100" s="155"/>
      <c r="AWV100" s="155"/>
      <c r="AWW100" s="155"/>
      <c r="AWX100" s="155"/>
      <c r="AWY100" s="155"/>
      <c r="AWZ100" s="155"/>
      <c r="AXA100" s="155"/>
      <c r="AXB100" s="155"/>
      <c r="AXC100" s="155"/>
      <c r="AXD100" s="155"/>
      <c r="AXE100" s="155"/>
      <c r="AXF100" s="155"/>
      <c r="AXG100" s="155"/>
      <c r="AXH100" s="155"/>
      <c r="AXI100" s="155"/>
      <c r="AXJ100" s="155"/>
      <c r="AXK100" s="155"/>
      <c r="AXL100" s="155"/>
      <c r="AXM100" s="155"/>
      <c r="AXN100" s="155"/>
      <c r="AXO100" s="155"/>
      <c r="AXP100" s="155"/>
      <c r="AXQ100" s="155"/>
      <c r="AXR100" s="155"/>
      <c r="AXS100" s="155"/>
      <c r="AXT100" s="155"/>
      <c r="AXU100" s="155"/>
      <c r="AXV100" s="155"/>
      <c r="AXW100" s="155"/>
      <c r="AXX100" s="155"/>
      <c r="AXY100" s="155"/>
      <c r="AXZ100" s="155"/>
      <c r="AYA100" s="155"/>
      <c r="AYB100" s="155"/>
      <c r="AYC100" s="155"/>
      <c r="AYD100" s="155"/>
      <c r="AYE100" s="155"/>
      <c r="AYF100" s="155"/>
      <c r="AYG100" s="155"/>
      <c r="AYH100" s="155"/>
      <c r="AYI100" s="155"/>
      <c r="AYJ100" s="155"/>
      <c r="AYK100" s="155"/>
      <c r="AYL100" s="155"/>
      <c r="AYM100" s="155"/>
      <c r="AYN100" s="155"/>
      <c r="AYO100" s="155"/>
      <c r="AYP100" s="155"/>
      <c r="AYQ100" s="155"/>
      <c r="AYR100" s="155"/>
      <c r="AYS100" s="155"/>
      <c r="AYT100" s="155"/>
      <c r="AYU100" s="155"/>
      <c r="AYV100" s="155"/>
      <c r="AYW100" s="155"/>
      <c r="AYX100" s="155"/>
      <c r="AYY100" s="155"/>
      <c r="AYZ100" s="155"/>
      <c r="AZA100" s="155"/>
      <c r="AZB100" s="155"/>
      <c r="AZC100" s="155"/>
      <c r="AZD100" s="155"/>
      <c r="AZE100" s="155"/>
      <c r="AZF100" s="155"/>
      <c r="AZG100" s="155"/>
      <c r="AZH100" s="155"/>
      <c r="AZI100" s="155"/>
      <c r="AZJ100" s="155"/>
      <c r="AZK100" s="155"/>
      <c r="AZL100" s="155"/>
      <c r="AZM100" s="155"/>
      <c r="AZN100" s="155"/>
      <c r="AZO100" s="155"/>
      <c r="AZP100" s="155"/>
      <c r="AZQ100" s="155"/>
      <c r="AZR100" s="155"/>
      <c r="AZS100" s="155"/>
      <c r="AZT100" s="155"/>
      <c r="AZU100" s="155"/>
      <c r="AZV100" s="155"/>
      <c r="AZW100" s="155"/>
      <c r="AZX100" s="155"/>
      <c r="AZY100" s="155"/>
      <c r="AZZ100" s="155"/>
      <c r="BAA100" s="155"/>
      <c r="BAB100" s="155"/>
      <c r="BAC100" s="155"/>
      <c r="BAD100" s="155"/>
      <c r="BAE100" s="155"/>
      <c r="BAF100" s="155"/>
      <c r="BAG100" s="155"/>
      <c r="BAH100" s="155"/>
      <c r="BAI100" s="155"/>
      <c r="BAJ100" s="155"/>
      <c r="BAK100" s="155"/>
      <c r="BAL100" s="155"/>
      <c r="BAM100" s="155"/>
      <c r="BAN100" s="155"/>
      <c r="BAO100" s="155"/>
      <c r="BAP100" s="155"/>
      <c r="BAQ100" s="155"/>
      <c r="BAR100" s="155"/>
      <c r="BAS100" s="155"/>
      <c r="BAT100" s="155"/>
      <c r="BAU100" s="155"/>
      <c r="BAV100" s="155"/>
      <c r="BAW100" s="155"/>
      <c r="BAX100" s="155"/>
      <c r="BAY100" s="155"/>
      <c r="BAZ100" s="155"/>
      <c r="BBA100" s="155"/>
      <c r="BBB100" s="155"/>
      <c r="BBC100" s="155"/>
      <c r="BBD100" s="155"/>
      <c r="BBE100" s="155"/>
      <c r="BBF100" s="155"/>
      <c r="BBG100" s="155"/>
      <c r="BBH100" s="155"/>
      <c r="BBI100" s="155"/>
      <c r="BBJ100" s="155"/>
      <c r="BBK100" s="155"/>
      <c r="BBL100" s="155"/>
      <c r="BBM100" s="155"/>
      <c r="BBN100" s="155"/>
      <c r="BBO100" s="155"/>
      <c r="BBP100" s="155"/>
      <c r="BBQ100" s="155"/>
      <c r="BBR100" s="155"/>
      <c r="BBS100" s="155"/>
      <c r="BBT100" s="155"/>
      <c r="BBU100" s="155"/>
      <c r="BBV100" s="155"/>
      <c r="BBW100" s="155"/>
      <c r="BBX100" s="155"/>
      <c r="BBY100" s="155"/>
      <c r="BBZ100" s="155"/>
      <c r="BCA100" s="155"/>
      <c r="BCB100" s="155"/>
      <c r="BCC100" s="155"/>
      <c r="BCD100" s="155"/>
      <c r="BCE100" s="155"/>
      <c r="BCF100" s="155"/>
      <c r="BCG100" s="155"/>
      <c r="BCH100" s="155"/>
      <c r="BCI100" s="155"/>
      <c r="BCJ100" s="155"/>
      <c r="BCK100" s="155"/>
      <c r="BCL100" s="155"/>
      <c r="BCM100" s="155"/>
      <c r="BCN100" s="155"/>
      <c r="BCO100" s="155"/>
      <c r="BCP100" s="155"/>
      <c r="BCQ100" s="155"/>
      <c r="BCR100" s="155"/>
      <c r="BCS100" s="155"/>
      <c r="BCT100" s="155"/>
      <c r="BCU100" s="155"/>
      <c r="BCV100" s="155"/>
      <c r="BCW100" s="155"/>
      <c r="BCX100" s="155"/>
      <c r="BCY100" s="155"/>
      <c r="BCZ100" s="155"/>
      <c r="BDA100" s="155"/>
      <c r="BDB100" s="155"/>
      <c r="BDC100" s="155"/>
      <c r="BDD100" s="155"/>
      <c r="BDE100" s="155"/>
      <c r="BDF100" s="155"/>
      <c r="BDG100" s="155"/>
      <c r="BDH100" s="155"/>
      <c r="BDI100" s="155"/>
      <c r="BDJ100" s="155"/>
      <c r="BDK100" s="155"/>
      <c r="BDL100" s="155"/>
      <c r="BDM100" s="155"/>
      <c r="BDN100" s="155"/>
      <c r="BDO100" s="155"/>
      <c r="BDP100" s="155"/>
      <c r="BDQ100" s="155"/>
      <c r="BDR100" s="155"/>
      <c r="BDS100" s="155"/>
      <c r="BDT100" s="155"/>
      <c r="BDU100" s="155"/>
      <c r="BDV100" s="155"/>
      <c r="BDW100" s="155"/>
      <c r="BDX100" s="155"/>
      <c r="BDY100" s="155"/>
      <c r="BDZ100" s="155"/>
      <c r="BEA100" s="155"/>
      <c r="BEB100" s="155"/>
      <c r="BEC100" s="155"/>
      <c r="BED100" s="155"/>
      <c r="BEE100" s="155"/>
      <c r="BEF100" s="155"/>
      <c r="BEG100" s="155"/>
      <c r="BEH100" s="155"/>
      <c r="BEI100" s="155"/>
      <c r="BEJ100" s="155"/>
      <c r="BEK100" s="155"/>
      <c r="BEL100" s="155"/>
      <c r="BEM100" s="155"/>
      <c r="BEN100" s="155"/>
      <c r="BEO100" s="155"/>
      <c r="BEP100" s="155"/>
      <c r="BEQ100" s="155"/>
      <c r="BER100" s="155"/>
      <c r="BES100" s="155"/>
      <c r="BET100" s="155"/>
      <c r="BEU100" s="155"/>
      <c r="BEV100" s="155"/>
      <c r="BEW100" s="155"/>
      <c r="BEX100" s="155"/>
      <c r="BEY100" s="155"/>
      <c r="BEZ100" s="155"/>
      <c r="BFA100" s="155"/>
      <c r="BFB100" s="155"/>
      <c r="BFC100" s="155"/>
      <c r="BFD100" s="155"/>
      <c r="BFE100" s="155"/>
      <c r="BFF100" s="155"/>
      <c r="BFG100" s="155"/>
      <c r="BFH100" s="155"/>
      <c r="BFI100" s="155"/>
      <c r="BFJ100" s="155"/>
      <c r="BFK100" s="155"/>
      <c r="BFL100" s="155"/>
      <c r="BFM100" s="155"/>
      <c r="BFN100" s="155"/>
      <c r="BFO100" s="155"/>
      <c r="BFP100" s="155"/>
      <c r="BFQ100" s="155"/>
      <c r="BFR100" s="155"/>
      <c r="BFS100" s="155"/>
      <c r="BFT100" s="155"/>
      <c r="BFU100" s="155"/>
      <c r="BFV100" s="155"/>
      <c r="BFW100" s="155"/>
      <c r="BFX100" s="155"/>
      <c r="BFY100" s="155"/>
      <c r="BFZ100" s="155"/>
      <c r="BGA100" s="155"/>
      <c r="BGB100" s="155"/>
      <c r="BGC100" s="155"/>
      <c r="BGD100" s="155"/>
      <c r="BGE100" s="155"/>
      <c r="BGF100" s="155"/>
      <c r="BGG100" s="155"/>
      <c r="BGH100" s="155"/>
      <c r="BGI100" s="155"/>
      <c r="BGJ100" s="155"/>
      <c r="BGK100" s="155"/>
      <c r="BGL100" s="155"/>
      <c r="BGM100" s="155"/>
      <c r="BGN100" s="155"/>
      <c r="BGO100" s="155"/>
      <c r="BGP100" s="155"/>
      <c r="BGQ100" s="155"/>
      <c r="BGR100" s="155"/>
      <c r="BGS100" s="155"/>
      <c r="BGT100" s="155"/>
      <c r="BGU100" s="155"/>
      <c r="BGV100" s="155"/>
      <c r="BGW100" s="155"/>
      <c r="BGX100" s="155"/>
      <c r="BGY100" s="155"/>
      <c r="BGZ100" s="155"/>
      <c r="BHA100" s="155"/>
      <c r="BHB100" s="155"/>
      <c r="BHC100" s="155"/>
      <c r="BHD100" s="155"/>
      <c r="BHE100" s="155"/>
      <c r="BHF100" s="155"/>
      <c r="BHG100" s="155"/>
      <c r="BHH100" s="155"/>
      <c r="BHI100" s="155"/>
      <c r="BHJ100" s="155"/>
      <c r="BHK100" s="155"/>
      <c r="BHL100" s="155"/>
      <c r="BHM100" s="155"/>
      <c r="BHN100" s="155"/>
      <c r="BHO100" s="155"/>
      <c r="BHP100" s="155"/>
      <c r="BHQ100" s="155"/>
      <c r="BHR100" s="155"/>
      <c r="BHS100" s="155"/>
      <c r="BHT100" s="155"/>
      <c r="BHU100" s="155"/>
      <c r="BHV100" s="155"/>
      <c r="BHW100" s="155"/>
      <c r="BHX100" s="155"/>
      <c r="BHY100" s="155"/>
      <c r="BHZ100" s="155"/>
      <c r="BIA100" s="155"/>
      <c r="BIB100" s="155"/>
      <c r="BIC100" s="155"/>
      <c r="BID100" s="155"/>
      <c r="BIE100" s="155"/>
      <c r="BIF100" s="155"/>
      <c r="BIG100" s="155"/>
      <c r="BIH100" s="155"/>
      <c r="BII100" s="155"/>
      <c r="BIJ100" s="155"/>
      <c r="BIK100" s="155"/>
      <c r="BIL100" s="155"/>
      <c r="BIM100" s="155"/>
      <c r="BIN100" s="155"/>
      <c r="BIO100" s="155"/>
      <c r="BIP100" s="155"/>
      <c r="BIQ100" s="155"/>
      <c r="BIR100" s="155"/>
      <c r="BIS100" s="155"/>
      <c r="BIT100" s="155"/>
      <c r="BIU100" s="155"/>
      <c r="BIV100" s="155"/>
      <c r="BIW100" s="155"/>
      <c r="BIX100" s="155"/>
      <c r="BIY100" s="155"/>
      <c r="BIZ100" s="155"/>
      <c r="BJA100" s="155"/>
      <c r="BJB100" s="155"/>
      <c r="BJC100" s="155"/>
      <c r="BJD100" s="155"/>
      <c r="BJE100" s="155"/>
      <c r="BJF100" s="155"/>
      <c r="BJG100" s="155"/>
      <c r="BJH100" s="155"/>
      <c r="BJI100" s="155"/>
      <c r="BJJ100" s="155"/>
      <c r="BJK100" s="155"/>
      <c r="BJL100" s="155"/>
      <c r="BJM100" s="155"/>
      <c r="BJN100" s="155"/>
      <c r="BJO100" s="155"/>
      <c r="BJP100" s="155"/>
      <c r="BJQ100" s="155"/>
      <c r="BJR100" s="155"/>
      <c r="BJS100" s="155"/>
      <c r="BJT100" s="155"/>
      <c r="BJU100" s="155"/>
      <c r="BJV100" s="155"/>
      <c r="BJW100" s="155"/>
      <c r="BJX100" s="155"/>
      <c r="BJY100" s="155"/>
      <c r="BJZ100" s="155"/>
      <c r="BKA100" s="155"/>
      <c r="BKB100" s="155"/>
      <c r="BKC100" s="155"/>
      <c r="BKD100" s="155"/>
      <c r="BKE100" s="155"/>
      <c r="BKF100" s="155"/>
      <c r="BKG100" s="155"/>
      <c r="BKH100" s="155"/>
      <c r="BKI100" s="155"/>
      <c r="BKJ100" s="155"/>
      <c r="BKK100" s="155"/>
      <c r="BKL100" s="155"/>
      <c r="BKM100" s="155"/>
      <c r="BKN100" s="155"/>
      <c r="BKO100" s="155"/>
      <c r="BKP100" s="155"/>
      <c r="BKQ100" s="155"/>
      <c r="BKR100" s="155"/>
      <c r="BKS100" s="155"/>
      <c r="BKT100" s="155"/>
      <c r="BKU100" s="155"/>
      <c r="BKV100" s="155"/>
      <c r="BKW100" s="155"/>
      <c r="BKX100" s="155"/>
      <c r="BKY100" s="155"/>
      <c r="BKZ100" s="155"/>
      <c r="BLA100" s="155"/>
      <c r="BLB100" s="155"/>
      <c r="BLC100" s="155"/>
      <c r="BLD100" s="155"/>
      <c r="BLE100" s="155"/>
      <c r="BLF100" s="155"/>
      <c r="BLG100" s="155"/>
      <c r="BLH100" s="155"/>
      <c r="BLI100" s="155"/>
      <c r="BLJ100" s="155"/>
      <c r="BLK100" s="155"/>
      <c r="BLL100" s="155"/>
      <c r="BLM100" s="155"/>
      <c r="BLN100" s="155"/>
      <c r="BLO100" s="155"/>
      <c r="BLP100" s="155"/>
      <c r="BLQ100" s="155"/>
      <c r="BLR100" s="155"/>
      <c r="BLS100" s="155"/>
      <c r="BLT100" s="155"/>
      <c r="BLU100" s="155"/>
      <c r="BLV100" s="155"/>
      <c r="BLW100" s="155"/>
      <c r="BLX100" s="155"/>
      <c r="BLY100" s="155"/>
      <c r="BLZ100" s="155"/>
      <c r="BMA100" s="155"/>
      <c r="BMB100" s="155"/>
      <c r="BMC100" s="155"/>
      <c r="BMD100" s="155"/>
      <c r="BME100" s="155"/>
      <c r="BMF100" s="155"/>
      <c r="BMG100" s="155"/>
      <c r="BMH100" s="155"/>
      <c r="BMI100" s="155"/>
      <c r="BMJ100" s="155"/>
      <c r="BMK100" s="155"/>
      <c r="BML100" s="155"/>
      <c r="BMM100" s="155"/>
      <c r="BMN100" s="155"/>
      <c r="BMO100" s="155"/>
      <c r="BMP100" s="155"/>
      <c r="BMQ100" s="155"/>
      <c r="BMR100" s="155"/>
      <c r="BMS100" s="155"/>
      <c r="BMT100" s="155"/>
      <c r="BMU100" s="155"/>
      <c r="BMV100" s="155"/>
      <c r="BMW100" s="155"/>
      <c r="BMX100" s="155"/>
      <c r="BMY100" s="155"/>
      <c r="BMZ100" s="155"/>
      <c r="BNA100" s="155"/>
      <c r="BNB100" s="155"/>
      <c r="BNC100" s="155"/>
      <c r="BND100" s="155"/>
      <c r="BNE100" s="155"/>
      <c r="BNF100" s="155"/>
      <c r="BNG100" s="155"/>
      <c r="BNH100" s="155"/>
      <c r="BNI100" s="155"/>
      <c r="BNJ100" s="155"/>
      <c r="BNK100" s="155"/>
      <c r="BNL100" s="155"/>
      <c r="BNM100" s="155"/>
      <c r="BNN100" s="155"/>
      <c r="BNO100" s="155"/>
      <c r="BNP100" s="155"/>
      <c r="BNQ100" s="155"/>
      <c r="BNR100" s="155"/>
      <c r="BNS100" s="155"/>
      <c r="BNT100" s="155"/>
      <c r="BNU100" s="155"/>
      <c r="BNV100" s="155"/>
      <c r="BNW100" s="155"/>
      <c r="BNX100" s="155"/>
      <c r="BNY100" s="155"/>
      <c r="BNZ100" s="155"/>
      <c r="BOA100" s="155"/>
      <c r="BOB100" s="155"/>
      <c r="BOC100" s="155"/>
      <c r="BOD100" s="155"/>
      <c r="BOE100" s="155"/>
      <c r="BOF100" s="155"/>
      <c r="BOG100" s="155"/>
      <c r="BOH100" s="155"/>
      <c r="BOI100" s="155"/>
      <c r="BOJ100" s="155"/>
      <c r="BOK100" s="155"/>
      <c r="BOL100" s="155"/>
      <c r="BOM100" s="155"/>
      <c r="BON100" s="155"/>
      <c r="BOO100" s="155"/>
      <c r="BOP100" s="155"/>
      <c r="BOQ100" s="155"/>
      <c r="BOR100" s="155"/>
      <c r="BOS100" s="155"/>
      <c r="BOT100" s="155"/>
      <c r="BOU100" s="155"/>
      <c r="BOV100" s="155"/>
      <c r="BOW100" s="155"/>
      <c r="BOX100" s="155"/>
      <c r="BOY100" s="155"/>
      <c r="BOZ100" s="155"/>
      <c r="BPA100" s="155"/>
      <c r="BPB100" s="155"/>
      <c r="BPC100" s="155"/>
      <c r="BPD100" s="155"/>
      <c r="BPE100" s="155"/>
      <c r="BPF100" s="155"/>
      <c r="BPG100" s="155"/>
      <c r="BPH100" s="155"/>
      <c r="BPI100" s="155"/>
      <c r="BPJ100" s="155"/>
      <c r="BPK100" s="155"/>
      <c r="BPL100" s="155"/>
      <c r="BPM100" s="155"/>
      <c r="BPN100" s="155"/>
      <c r="BPO100" s="155"/>
      <c r="BPP100" s="155"/>
      <c r="BPQ100" s="155"/>
      <c r="BPR100" s="155"/>
      <c r="BPS100" s="155"/>
      <c r="BPT100" s="155"/>
      <c r="BPU100" s="155"/>
      <c r="BPV100" s="155"/>
      <c r="BPW100" s="155"/>
      <c r="BPX100" s="155"/>
      <c r="BPY100" s="155"/>
      <c r="BPZ100" s="155"/>
      <c r="BQA100" s="155"/>
      <c r="BQB100" s="155"/>
      <c r="BQC100" s="155"/>
      <c r="BQD100" s="155"/>
      <c r="BQE100" s="155"/>
      <c r="BQF100" s="155"/>
      <c r="BQG100" s="155"/>
      <c r="BQH100" s="155"/>
      <c r="BQI100" s="155"/>
      <c r="BQJ100" s="155"/>
      <c r="BQK100" s="155"/>
      <c r="BQL100" s="155"/>
      <c r="BQM100" s="155"/>
      <c r="BQN100" s="155"/>
      <c r="BQO100" s="155"/>
      <c r="BQP100" s="155"/>
      <c r="BQQ100" s="155"/>
      <c r="BQR100" s="155"/>
      <c r="BQS100" s="155"/>
      <c r="BQT100" s="155"/>
      <c r="BQU100" s="155"/>
      <c r="BQV100" s="155"/>
      <c r="BQW100" s="155"/>
      <c r="BQX100" s="155"/>
      <c r="BQY100" s="155"/>
      <c r="BQZ100" s="155"/>
      <c r="BRA100" s="155"/>
      <c r="BRB100" s="155"/>
      <c r="BRC100" s="155"/>
      <c r="BRD100" s="155"/>
      <c r="BRE100" s="155"/>
      <c r="BRF100" s="155"/>
      <c r="BRG100" s="155"/>
      <c r="BRH100" s="155"/>
      <c r="BRI100" s="155"/>
      <c r="BRJ100" s="155"/>
      <c r="BRK100" s="155"/>
      <c r="BRL100" s="155"/>
      <c r="BRM100" s="155"/>
      <c r="BRN100" s="155"/>
      <c r="BRO100" s="155"/>
      <c r="BRP100" s="155"/>
      <c r="BRQ100" s="155"/>
      <c r="BRR100" s="155"/>
      <c r="BRS100" s="155"/>
      <c r="BRT100" s="155"/>
      <c r="BRU100" s="155"/>
      <c r="BRV100" s="155"/>
      <c r="BRW100" s="155"/>
      <c r="BRX100" s="155"/>
      <c r="BRY100" s="155"/>
      <c r="BRZ100" s="155"/>
      <c r="BSA100" s="155"/>
      <c r="BSB100" s="155"/>
      <c r="BSC100" s="155"/>
      <c r="BSD100" s="155"/>
      <c r="BSE100" s="155"/>
      <c r="BSF100" s="155"/>
      <c r="BSG100" s="155"/>
      <c r="BSH100" s="155"/>
      <c r="BSI100" s="155"/>
      <c r="BSJ100" s="155"/>
      <c r="BSK100" s="155"/>
      <c r="BSL100" s="155"/>
      <c r="BSM100" s="155"/>
      <c r="BSN100" s="155"/>
      <c r="BSO100" s="155"/>
      <c r="BSP100" s="155"/>
      <c r="BSQ100" s="155"/>
      <c r="BSR100" s="155"/>
      <c r="BSS100" s="155"/>
      <c r="BST100" s="155"/>
      <c r="BSU100" s="155"/>
      <c r="BSV100" s="155"/>
      <c r="BSW100" s="155"/>
      <c r="BSX100" s="155"/>
      <c r="BSY100" s="155"/>
      <c r="BSZ100" s="155"/>
      <c r="BTA100" s="155"/>
      <c r="BTB100" s="155"/>
      <c r="BTC100" s="155"/>
      <c r="BTD100" s="155"/>
      <c r="BTE100" s="155"/>
      <c r="BTF100" s="155"/>
      <c r="BTG100" s="155"/>
      <c r="BTH100" s="155"/>
      <c r="BTI100" s="155"/>
      <c r="BTJ100" s="155"/>
      <c r="BTK100" s="155"/>
      <c r="BTL100" s="155"/>
      <c r="BTM100" s="155"/>
      <c r="BTN100" s="155"/>
      <c r="BTO100" s="155"/>
      <c r="BTP100" s="155"/>
      <c r="BTQ100" s="155"/>
      <c r="BTR100" s="155"/>
      <c r="BTS100" s="155"/>
      <c r="BTT100" s="155"/>
      <c r="BTU100" s="155"/>
      <c r="BTV100" s="155"/>
      <c r="BTW100" s="155"/>
      <c r="BTX100" s="155"/>
      <c r="BTY100" s="155"/>
      <c r="BTZ100" s="155"/>
      <c r="BUA100" s="155"/>
      <c r="BUB100" s="155"/>
      <c r="BUC100" s="155"/>
      <c r="BUD100" s="155"/>
      <c r="BUE100" s="155"/>
      <c r="BUF100" s="155"/>
      <c r="BUG100" s="155"/>
      <c r="BUH100" s="155"/>
      <c r="BUI100" s="155"/>
      <c r="BUJ100" s="155"/>
      <c r="BUK100" s="155"/>
      <c r="BUL100" s="155"/>
      <c r="BUM100" s="155"/>
      <c r="BUN100" s="155"/>
      <c r="BUO100" s="155"/>
      <c r="BUP100" s="155"/>
      <c r="BUQ100" s="155"/>
      <c r="BUR100" s="155"/>
      <c r="BUS100" s="155"/>
      <c r="BUT100" s="155"/>
      <c r="BUU100" s="155"/>
      <c r="BUV100" s="155"/>
      <c r="BUW100" s="155"/>
      <c r="BUX100" s="155"/>
      <c r="BUY100" s="155"/>
      <c r="BUZ100" s="155"/>
      <c r="BVA100" s="155"/>
      <c r="BVB100" s="155"/>
      <c r="BVC100" s="155"/>
      <c r="BVD100" s="155"/>
      <c r="BVE100" s="155"/>
      <c r="BVF100" s="155"/>
      <c r="BVG100" s="155"/>
      <c r="BVH100" s="155"/>
      <c r="BVI100" s="155"/>
      <c r="BVJ100" s="155"/>
      <c r="BVK100" s="155"/>
      <c r="BVL100" s="155"/>
      <c r="BVM100" s="155"/>
      <c r="BVN100" s="155"/>
      <c r="BVO100" s="155"/>
      <c r="BVP100" s="155"/>
      <c r="BVQ100" s="155"/>
      <c r="BVR100" s="155"/>
      <c r="BVS100" s="155"/>
      <c r="BVT100" s="155"/>
      <c r="BVU100" s="155"/>
      <c r="BVV100" s="155"/>
      <c r="BVW100" s="155"/>
      <c r="BVX100" s="155"/>
      <c r="BVY100" s="155"/>
      <c r="BVZ100" s="155"/>
      <c r="BWA100" s="155"/>
      <c r="BWB100" s="155"/>
      <c r="BWC100" s="155"/>
      <c r="BWD100" s="155"/>
      <c r="BWE100" s="155"/>
      <c r="BWF100" s="155"/>
      <c r="BWG100" s="155"/>
      <c r="BWH100" s="155"/>
      <c r="BWI100" s="155"/>
      <c r="BWJ100" s="155"/>
      <c r="BWK100" s="155"/>
      <c r="BWL100" s="155"/>
      <c r="BWM100" s="155"/>
      <c r="BWN100" s="155"/>
      <c r="BWO100" s="155"/>
      <c r="BWP100" s="155"/>
      <c r="BWQ100" s="155"/>
      <c r="BWR100" s="155"/>
      <c r="BWS100" s="155"/>
      <c r="BWT100" s="155"/>
      <c r="BWU100" s="155"/>
      <c r="BWV100" s="155"/>
      <c r="BWW100" s="155"/>
      <c r="BWX100" s="155"/>
      <c r="BWY100" s="155"/>
      <c r="BWZ100" s="155"/>
      <c r="BXA100" s="155"/>
      <c r="BXB100" s="155"/>
      <c r="BXC100" s="155"/>
      <c r="BXD100" s="155"/>
      <c r="BXE100" s="155"/>
      <c r="BXF100" s="155"/>
      <c r="BXG100" s="155"/>
      <c r="BXH100" s="155"/>
      <c r="BXI100" s="155"/>
      <c r="BXJ100" s="155"/>
      <c r="BXK100" s="155"/>
      <c r="BXL100" s="155"/>
      <c r="BXM100" s="155"/>
      <c r="BXN100" s="155"/>
      <c r="BXO100" s="155"/>
      <c r="BXP100" s="155"/>
      <c r="BXQ100" s="155"/>
      <c r="BXR100" s="155"/>
      <c r="BXS100" s="155"/>
      <c r="BXT100" s="155"/>
      <c r="BXU100" s="155"/>
      <c r="BXV100" s="155"/>
      <c r="BXW100" s="155"/>
      <c r="BXX100" s="155"/>
      <c r="BXY100" s="155"/>
      <c r="BXZ100" s="155"/>
      <c r="BYA100" s="155"/>
      <c r="BYB100" s="155"/>
      <c r="BYC100" s="155"/>
      <c r="BYD100" s="155"/>
      <c r="BYE100" s="155"/>
      <c r="BYF100" s="155"/>
      <c r="BYG100" s="155"/>
      <c r="BYH100" s="155"/>
      <c r="BYI100" s="155"/>
      <c r="BYJ100" s="155"/>
      <c r="BYK100" s="155"/>
      <c r="BYL100" s="155"/>
      <c r="BYM100" s="155"/>
      <c r="BYN100" s="155"/>
      <c r="BYO100" s="155"/>
      <c r="BYP100" s="155"/>
      <c r="BYQ100" s="155"/>
      <c r="BYR100" s="155"/>
      <c r="BYS100" s="155"/>
      <c r="BYT100" s="155"/>
      <c r="BYU100" s="155"/>
      <c r="BYV100" s="155"/>
      <c r="BYW100" s="155"/>
      <c r="BYX100" s="155"/>
      <c r="BYY100" s="155"/>
      <c r="BYZ100" s="155"/>
      <c r="BZA100" s="155"/>
      <c r="BZB100" s="155"/>
      <c r="BZC100" s="155"/>
      <c r="BZD100" s="155"/>
      <c r="BZE100" s="155"/>
      <c r="BZF100" s="155"/>
      <c r="BZG100" s="155"/>
      <c r="BZH100" s="155"/>
      <c r="BZI100" s="155"/>
      <c r="BZJ100" s="155"/>
      <c r="BZK100" s="155"/>
      <c r="BZL100" s="155"/>
      <c r="BZM100" s="155"/>
      <c r="BZN100" s="155"/>
      <c r="BZO100" s="155"/>
      <c r="BZP100" s="155"/>
      <c r="BZQ100" s="155"/>
      <c r="BZR100" s="155"/>
      <c r="BZS100" s="155"/>
      <c r="BZT100" s="155"/>
      <c r="BZU100" s="155"/>
      <c r="BZV100" s="155"/>
      <c r="BZW100" s="155"/>
      <c r="BZX100" s="155"/>
      <c r="BZY100" s="155"/>
      <c r="BZZ100" s="155"/>
      <c r="CAA100" s="155"/>
      <c r="CAB100" s="155"/>
      <c r="CAC100" s="155"/>
      <c r="CAD100" s="155"/>
      <c r="CAE100" s="155"/>
      <c r="CAF100" s="155"/>
      <c r="CAG100" s="155"/>
      <c r="CAH100" s="155"/>
      <c r="CAI100" s="155"/>
      <c r="CAJ100" s="155"/>
      <c r="CAK100" s="155"/>
      <c r="CAL100" s="155"/>
      <c r="CAM100" s="155"/>
      <c r="CAN100" s="155"/>
      <c r="CAO100" s="155"/>
      <c r="CAP100" s="155"/>
      <c r="CAQ100" s="155"/>
      <c r="CAR100" s="155"/>
      <c r="CAS100" s="155"/>
      <c r="CAT100" s="155"/>
      <c r="CAU100" s="155"/>
      <c r="CAV100" s="155"/>
      <c r="CAW100" s="155"/>
      <c r="CAX100" s="155"/>
      <c r="CAY100" s="155"/>
      <c r="CAZ100" s="155"/>
      <c r="CBA100" s="155"/>
      <c r="CBB100" s="155"/>
      <c r="CBC100" s="155"/>
      <c r="CBD100" s="155"/>
      <c r="CBE100" s="155"/>
      <c r="CBF100" s="155"/>
      <c r="CBG100" s="155"/>
      <c r="CBH100" s="155"/>
      <c r="CBI100" s="155"/>
      <c r="CBJ100" s="155"/>
      <c r="CBK100" s="155"/>
      <c r="CBL100" s="155"/>
    </row>
    <row r="101" spans="2:2092" s="135" customFormat="1" ht="15.75" thickBot="1">
      <c r="B101" s="45"/>
      <c r="C101" s="45"/>
      <c r="D101" s="40" t="s">
        <v>90</v>
      </c>
      <c r="E101" s="41" t="s">
        <v>91</v>
      </c>
      <c r="F101" s="41" t="s">
        <v>92</v>
      </c>
      <c r="G101" s="41" t="s">
        <v>93</v>
      </c>
      <c r="H101" s="41" t="s">
        <v>94</v>
      </c>
      <c r="I101" s="41" t="s">
        <v>95</v>
      </c>
      <c r="J101" s="41" t="s">
        <v>96</v>
      </c>
      <c r="K101" s="41" t="s">
        <v>97</v>
      </c>
      <c r="L101" s="41" t="s">
        <v>98</v>
      </c>
      <c r="M101" s="41" t="s">
        <v>99</v>
      </c>
      <c r="N101" s="46" t="s">
        <v>89</v>
      </c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  <c r="FO101" s="155"/>
      <c r="FP101" s="155"/>
      <c r="FQ101" s="155"/>
      <c r="FR101" s="155"/>
      <c r="FS101" s="155"/>
      <c r="FT101" s="155"/>
      <c r="FU101" s="155"/>
      <c r="FV101" s="155"/>
      <c r="FW101" s="155"/>
      <c r="FX101" s="155"/>
      <c r="FY101" s="155"/>
      <c r="FZ101" s="155"/>
      <c r="GA101" s="155"/>
      <c r="GB101" s="155"/>
      <c r="GC101" s="155"/>
      <c r="GD101" s="155"/>
      <c r="GE101" s="155"/>
      <c r="GF101" s="155"/>
      <c r="GG101" s="155"/>
      <c r="GH101" s="155"/>
      <c r="GI101" s="155"/>
      <c r="GJ101" s="155"/>
      <c r="GK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  <c r="HF101" s="155"/>
      <c r="HG101" s="155"/>
      <c r="HH101" s="155"/>
      <c r="HI101" s="155"/>
      <c r="HJ101" s="155"/>
      <c r="HK101" s="155"/>
      <c r="HL101" s="155"/>
      <c r="HM101" s="155"/>
      <c r="HN101" s="155"/>
      <c r="HO101" s="155"/>
      <c r="HP101" s="155"/>
      <c r="HQ101" s="155"/>
      <c r="HR101" s="155"/>
      <c r="HS101" s="155"/>
      <c r="HT101" s="155"/>
      <c r="HU101" s="155"/>
      <c r="HV101" s="155"/>
      <c r="HW101" s="155"/>
      <c r="HX101" s="155"/>
      <c r="HY101" s="155"/>
      <c r="HZ101" s="155"/>
      <c r="IA101" s="155"/>
      <c r="IB101" s="155"/>
      <c r="IC101" s="155"/>
      <c r="ID101" s="155"/>
      <c r="IE101" s="155"/>
      <c r="IF101" s="155"/>
      <c r="IG101" s="155"/>
      <c r="IH101" s="155"/>
      <c r="II101" s="155"/>
      <c r="IJ101" s="155"/>
      <c r="IK101" s="155"/>
      <c r="IL101" s="155"/>
      <c r="IM101" s="155"/>
      <c r="IN101" s="155"/>
      <c r="IO101" s="155"/>
      <c r="IP101" s="155"/>
      <c r="IQ101" s="155"/>
      <c r="IR101" s="155"/>
      <c r="IS101" s="155"/>
      <c r="IT101" s="155"/>
      <c r="IU101" s="155"/>
      <c r="IV101" s="155"/>
      <c r="IW101" s="155"/>
      <c r="IX101" s="155"/>
      <c r="IY101" s="155"/>
      <c r="IZ101" s="155"/>
      <c r="JA101" s="155"/>
      <c r="JB101" s="155"/>
      <c r="JC101" s="155"/>
      <c r="JD101" s="155"/>
      <c r="JE101" s="155"/>
      <c r="JF101" s="155"/>
      <c r="JG101" s="155"/>
      <c r="JH101" s="155"/>
      <c r="JI101" s="155"/>
      <c r="JJ101" s="155"/>
      <c r="JK101" s="155"/>
      <c r="JL101" s="155"/>
      <c r="JM101" s="155"/>
      <c r="JN101" s="155"/>
      <c r="JO101" s="155"/>
      <c r="JP101" s="155"/>
      <c r="JQ101" s="155"/>
      <c r="JR101" s="155"/>
      <c r="JS101" s="155"/>
      <c r="JT101" s="155"/>
      <c r="JU101" s="155"/>
      <c r="JV101" s="155"/>
      <c r="JW101" s="155"/>
      <c r="JX101" s="155"/>
      <c r="JY101" s="155"/>
      <c r="JZ101" s="155"/>
      <c r="KA101" s="155"/>
      <c r="KB101" s="155"/>
      <c r="KC101" s="155"/>
      <c r="KD101" s="155"/>
      <c r="KE101" s="155"/>
      <c r="KF101" s="155"/>
      <c r="KG101" s="155"/>
      <c r="KH101" s="155"/>
      <c r="KI101" s="155"/>
      <c r="KJ101" s="155"/>
      <c r="KK101" s="155"/>
      <c r="KL101" s="155"/>
      <c r="KM101" s="155"/>
      <c r="KN101" s="155"/>
      <c r="KO101" s="155"/>
      <c r="KP101" s="155"/>
      <c r="KQ101" s="155"/>
      <c r="KR101" s="155"/>
      <c r="KS101" s="155"/>
      <c r="KT101" s="155"/>
      <c r="KU101" s="155"/>
      <c r="KV101" s="155"/>
      <c r="KW101" s="155"/>
      <c r="KX101" s="155"/>
      <c r="KY101" s="155"/>
      <c r="KZ101" s="155"/>
      <c r="LA101" s="155"/>
      <c r="LB101" s="155"/>
      <c r="LC101" s="155"/>
      <c r="LD101" s="155"/>
      <c r="LE101" s="155"/>
      <c r="LF101" s="155"/>
      <c r="LG101" s="155"/>
      <c r="LH101" s="155"/>
      <c r="LI101" s="155"/>
      <c r="LJ101" s="155"/>
      <c r="LK101" s="155"/>
      <c r="LL101" s="155"/>
      <c r="LM101" s="155"/>
      <c r="LN101" s="155"/>
      <c r="LO101" s="155"/>
      <c r="LP101" s="155"/>
      <c r="LQ101" s="155"/>
      <c r="LR101" s="155"/>
      <c r="LS101" s="155"/>
      <c r="LT101" s="155"/>
      <c r="LU101" s="155"/>
      <c r="LV101" s="155"/>
      <c r="LW101" s="155"/>
      <c r="LX101" s="155"/>
      <c r="LY101" s="155"/>
      <c r="LZ101" s="155"/>
      <c r="MA101" s="155"/>
      <c r="MB101" s="155"/>
      <c r="MC101" s="155"/>
      <c r="MD101" s="155"/>
      <c r="ME101" s="155"/>
      <c r="MF101" s="155"/>
      <c r="MG101" s="155"/>
      <c r="MH101" s="155"/>
      <c r="MI101" s="155"/>
      <c r="MJ101" s="155"/>
      <c r="MK101" s="155"/>
      <c r="ML101" s="155"/>
      <c r="MM101" s="155"/>
      <c r="MN101" s="155"/>
      <c r="MO101" s="155"/>
      <c r="MP101" s="155"/>
      <c r="MQ101" s="155"/>
      <c r="MR101" s="155"/>
      <c r="MS101" s="155"/>
      <c r="MT101" s="155"/>
      <c r="MU101" s="155"/>
      <c r="MV101" s="155"/>
      <c r="MW101" s="155"/>
      <c r="MX101" s="155"/>
      <c r="MY101" s="155"/>
      <c r="MZ101" s="155"/>
      <c r="NA101" s="155"/>
      <c r="NB101" s="155"/>
      <c r="NC101" s="155"/>
      <c r="ND101" s="155"/>
      <c r="NE101" s="155"/>
      <c r="NF101" s="155"/>
      <c r="NG101" s="155"/>
      <c r="NH101" s="155"/>
      <c r="NI101" s="155"/>
      <c r="NJ101" s="155"/>
      <c r="NK101" s="155"/>
      <c r="NL101" s="155"/>
      <c r="NM101" s="155"/>
      <c r="NN101" s="155"/>
      <c r="NO101" s="155"/>
      <c r="NP101" s="155"/>
      <c r="NQ101" s="155"/>
      <c r="NR101" s="155"/>
      <c r="NS101" s="155"/>
      <c r="NT101" s="155"/>
      <c r="NU101" s="155"/>
      <c r="NV101" s="155"/>
      <c r="NW101" s="155"/>
      <c r="NX101" s="155"/>
      <c r="NY101" s="155"/>
      <c r="NZ101" s="155"/>
      <c r="OA101" s="155"/>
      <c r="OB101" s="155"/>
      <c r="OC101" s="155"/>
      <c r="OD101" s="155"/>
      <c r="OE101" s="155"/>
      <c r="OF101" s="155"/>
      <c r="OG101" s="155"/>
      <c r="OH101" s="155"/>
      <c r="OI101" s="155"/>
      <c r="OJ101" s="155"/>
      <c r="OK101" s="155"/>
      <c r="OL101" s="155"/>
      <c r="OM101" s="155"/>
      <c r="ON101" s="155"/>
      <c r="OO101" s="155"/>
      <c r="OP101" s="155"/>
      <c r="OQ101" s="155"/>
      <c r="OR101" s="155"/>
      <c r="OS101" s="155"/>
      <c r="OT101" s="155"/>
      <c r="OU101" s="155"/>
      <c r="OV101" s="155"/>
      <c r="OW101" s="155"/>
      <c r="OX101" s="155"/>
      <c r="OY101" s="155"/>
      <c r="OZ101" s="155"/>
      <c r="PA101" s="155"/>
      <c r="PB101" s="155"/>
      <c r="PC101" s="155"/>
      <c r="PD101" s="155"/>
      <c r="PE101" s="155"/>
      <c r="PF101" s="155"/>
      <c r="PG101" s="155"/>
      <c r="PH101" s="155"/>
      <c r="PI101" s="155"/>
      <c r="PJ101" s="155"/>
      <c r="PK101" s="155"/>
      <c r="PL101" s="155"/>
      <c r="PM101" s="155"/>
      <c r="PN101" s="155"/>
      <c r="PO101" s="155"/>
      <c r="PP101" s="155"/>
      <c r="PQ101" s="155"/>
      <c r="PR101" s="155"/>
      <c r="PS101" s="155"/>
      <c r="PT101" s="155"/>
      <c r="PU101" s="155"/>
      <c r="PV101" s="155"/>
      <c r="PW101" s="155"/>
      <c r="PX101" s="155"/>
      <c r="PY101" s="155"/>
      <c r="PZ101" s="155"/>
      <c r="QA101" s="155"/>
      <c r="QB101" s="155"/>
      <c r="QC101" s="155"/>
      <c r="QD101" s="155"/>
      <c r="QE101" s="155"/>
      <c r="QF101" s="155"/>
      <c r="QG101" s="155"/>
      <c r="QH101" s="155"/>
      <c r="QI101" s="155"/>
      <c r="QJ101" s="155"/>
      <c r="QK101" s="155"/>
      <c r="QL101" s="155"/>
      <c r="QM101" s="155"/>
      <c r="QN101" s="155"/>
      <c r="QO101" s="155"/>
      <c r="QP101" s="155"/>
      <c r="QQ101" s="155"/>
      <c r="QR101" s="155"/>
      <c r="QS101" s="155"/>
      <c r="QT101" s="155"/>
      <c r="QU101" s="155"/>
      <c r="QV101" s="155"/>
      <c r="QW101" s="155"/>
      <c r="QX101" s="155"/>
      <c r="QY101" s="155"/>
      <c r="QZ101" s="155"/>
      <c r="RA101" s="155"/>
      <c r="RB101" s="155"/>
      <c r="RC101" s="155"/>
      <c r="RD101" s="155"/>
      <c r="RE101" s="155"/>
      <c r="RF101" s="155"/>
      <c r="RG101" s="155"/>
      <c r="RH101" s="155"/>
      <c r="RI101" s="155"/>
      <c r="RJ101" s="155"/>
      <c r="RK101" s="155"/>
      <c r="RL101" s="155"/>
      <c r="RM101" s="155"/>
      <c r="RN101" s="155"/>
      <c r="RO101" s="155"/>
      <c r="RP101" s="155"/>
      <c r="RQ101" s="155"/>
      <c r="RR101" s="155"/>
      <c r="RS101" s="155"/>
      <c r="RT101" s="155"/>
      <c r="RU101" s="155"/>
      <c r="RV101" s="155"/>
      <c r="RW101" s="155"/>
      <c r="RX101" s="155"/>
      <c r="RY101" s="155"/>
      <c r="RZ101" s="155"/>
      <c r="SA101" s="155"/>
      <c r="SB101" s="155"/>
      <c r="SC101" s="155"/>
      <c r="SD101" s="155"/>
      <c r="SE101" s="155"/>
      <c r="SF101" s="155"/>
      <c r="SG101" s="155"/>
      <c r="SH101" s="155"/>
      <c r="SI101" s="155"/>
      <c r="SJ101" s="155"/>
      <c r="SK101" s="155"/>
      <c r="SL101" s="155"/>
      <c r="SM101" s="155"/>
      <c r="SN101" s="155"/>
      <c r="SO101" s="155"/>
      <c r="SP101" s="155"/>
      <c r="SQ101" s="155"/>
      <c r="SR101" s="155"/>
      <c r="SS101" s="155"/>
      <c r="ST101" s="155"/>
      <c r="SU101" s="155"/>
      <c r="SV101" s="155"/>
      <c r="SW101" s="155"/>
      <c r="SX101" s="155"/>
      <c r="SY101" s="155"/>
      <c r="SZ101" s="155"/>
      <c r="TA101" s="155"/>
      <c r="TB101" s="155"/>
      <c r="TC101" s="155"/>
      <c r="TD101" s="155"/>
      <c r="TE101" s="155"/>
      <c r="TF101" s="155"/>
      <c r="TG101" s="155"/>
      <c r="TH101" s="155"/>
      <c r="TI101" s="155"/>
      <c r="TJ101" s="155"/>
      <c r="TK101" s="155"/>
      <c r="TL101" s="155"/>
      <c r="TM101" s="155"/>
      <c r="TN101" s="155"/>
      <c r="TO101" s="155"/>
      <c r="TP101" s="155"/>
      <c r="TQ101" s="155"/>
      <c r="TR101" s="155"/>
      <c r="TS101" s="155"/>
      <c r="TT101" s="155"/>
      <c r="TU101" s="155"/>
      <c r="TV101" s="155"/>
      <c r="TW101" s="155"/>
      <c r="TX101" s="155"/>
      <c r="TY101" s="155"/>
      <c r="TZ101" s="155"/>
      <c r="UA101" s="155"/>
      <c r="UB101" s="155"/>
      <c r="UC101" s="155"/>
      <c r="UD101" s="155"/>
      <c r="UE101" s="155"/>
      <c r="UF101" s="155"/>
      <c r="UG101" s="155"/>
      <c r="UH101" s="155"/>
      <c r="UI101" s="155"/>
      <c r="UJ101" s="155"/>
      <c r="UK101" s="155"/>
      <c r="UL101" s="155"/>
      <c r="UM101" s="155"/>
      <c r="UN101" s="155"/>
      <c r="UO101" s="155"/>
      <c r="UP101" s="155"/>
      <c r="UQ101" s="155"/>
      <c r="UR101" s="155"/>
      <c r="US101" s="155"/>
      <c r="UT101" s="155"/>
      <c r="UU101" s="155"/>
      <c r="UV101" s="155"/>
      <c r="UW101" s="155"/>
      <c r="UX101" s="155"/>
      <c r="UY101" s="155"/>
      <c r="UZ101" s="155"/>
      <c r="VA101" s="155"/>
      <c r="VB101" s="155"/>
      <c r="VC101" s="155"/>
      <c r="VD101" s="155"/>
      <c r="VE101" s="155"/>
      <c r="VF101" s="155"/>
      <c r="VG101" s="155"/>
      <c r="VH101" s="155"/>
      <c r="VI101" s="155"/>
      <c r="VJ101" s="155"/>
      <c r="VK101" s="155"/>
      <c r="VL101" s="155"/>
      <c r="VM101" s="155"/>
      <c r="VN101" s="155"/>
      <c r="VO101" s="155"/>
      <c r="VP101" s="155"/>
      <c r="VQ101" s="155"/>
      <c r="VR101" s="155"/>
      <c r="VS101" s="155"/>
      <c r="VT101" s="155"/>
      <c r="VU101" s="155"/>
      <c r="VV101" s="155"/>
      <c r="VW101" s="155"/>
      <c r="VX101" s="155"/>
      <c r="VY101" s="155"/>
      <c r="VZ101" s="155"/>
      <c r="WA101" s="155"/>
      <c r="WB101" s="155"/>
      <c r="WC101" s="155"/>
      <c r="WD101" s="155"/>
      <c r="WE101" s="155"/>
      <c r="WF101" s="155"/>
      <c r="WG101" s="155"/>
      <c r="WH101" s="155"/>
      <c r="WI101" s="155"/>
      <c r="WJ101" s="155"/>
      <c r="WK101" s="155"/>
      <c r="WL101" s="155"/>
      <c r="WM101" s="155"/>
      <c r="WN101" s="155"/>
      <c r="WO101" s="155"/>
      <c r="WP101" s="155"/>
      <c r="WQ101" s="155"/>
      <c r="WR101" s="155"/>
      <c r="WS101" s="155"/>
      <c r="WT101" s="155"/>
      <c r="WU101" s="155"/>
      <c r="WV101" s="155"/>
      <c r="WW101" s="155"/>
      <c r="WX101" s="155"/>
      <c r="WY101" s="155"/>
      <c r="WZ101" s="155"/>
      <c r="XA101" s="155"/>
      <c r="XB101" s="155"/>
      <c r="XC101" s="155"/>
      <c r="XD101" s="155"/>
      <c r="XE101" s="155"/>
      <c r="XF101" s="155"/>
      <c r="XG101" s="155"/>
      <c r="XH101" s="155"/>
      <c r="XI101" s="155"/>
      <c r="XJ101" s="155"/>
      <c r="XK101" s="155"/>
      <c r="XL101" s="155"/>
      <c r="XM101" s="155"/>
      <c r="XN101" s="155"/>
      <c r="XO101" s="155"/>
      <c r="XP101" s="155"/>
      <c r="XQ101" s="155"/>
      <c r="XR101" s="155"/>
      <c r="XS101" s="155"/>
      <c r="XT101" s="155"/>
      <c r="XU101" s="155"/>
      <c r="XV101" s="155"/>
      <c r="XW101" s="155"/>
      <c r="XX101" s="155"/>
      <c r="XY101" s="155"/>
      <c r="XZ101" s="155"/>
      <c r="YA101" s="155"/>
      <c r="YB101" s="155"/>
      <c r="YC101" s="155"/>
      <c r="YD101" s="155"/>
      <c r="YE101" s="155"/>
      <c r="YF101" s="155"/>
      <c r="YG101" s="155"/>
      <c r="YH101" s="155"/>
      <c r="YI101" s="155"/>
      <c r="YJ101" s="155"/>
      <c r="YK101" s="155"/>
      <c r="YL101" s="155"/>
      <c r="YM101" s="155"/>
      <c r="YN101" s="155"/>
      <c r="YO101" s="155"/>
      <c r="YP101" s="155"/>
      <c r="YQ101" s="155"/>
      <c r="YR101" s="155"/>
      <c r="YS101" s="155"/>
      <c r="YT101" s="155"/>
      <c r="YU101" s="155"/>
      <c r="YV101" s="155"/>
      <c r="YW101" s="155"/>
      <c r="YX101" s="155"/>
      <c r="YY101" s="155"/>
      <c r="YZ101" s="155"/>
      <c r="ZA101" s="155"/>
      <c r="ZB101" s="155"/>
      <c r="ZC101" s="155"/>
      <c r="ZD101" s="155"/>
      <c r="ZE101" s="155"/>
      <c r="ZF101" s="155"/>
      <c r="ZG101" s="155"/>
      <c r="ZH101" s="155"/>
      <c r="ZI101" s="155"/>
      <c r="ZJ101" s="155"/>
      <c r="ZK101" s="155"/>
      <c r="ZL101" s="155"/>
      <c r="ZM101" s="155"/>
      <c r="ZN101" s="155"/>
      <c r="ZO101" s="155"/>
      <c r="ZP101" s="155"/>
      <c r="ZQ101" s="155"/>
      <c r="ZR101" s="155"/>
      <c r="ZS101" s="155"/>
      <c r="ZT101" s="155"/>
      <c r="ZU101" s="155"/>
      <c r="ZV101" s="155"/>
      <c r="ZW101" s="155"/>
      <c r="ZX101" s="155"/>
      <c r="ZY101" s="155"/>
      <c r="ZZ101" s="155"/>
      <c r="AAA101" s="155"/>
      <c r="AAB101" s="155"/>
      <c r="AAC101" s="155"/>
      <c r="AAD101" s="155"/>
      <c r="AAE101" s="155"/>
      <c r="AAF101" s="155"/>
      <c r="AAG101" s="155"/>
      <c r="AAH101" s="155"/>
      <c r="AAI101" s="155"/>
      <c r="AAJ101" s="155"/>
      <c r="AAK101" s="155"/>
      <c r="AAL101" s="155"/>
      <c r="AAM101" s="155"/>
      <c r="AAN101" s="155"/>
      <c r="AAO101" s="155"/>
      <c r="AAP101" s="155"/>
      <c r="AAQ101" s="155"/>
      <c r="AAR101" s="155"/>
      <c r="AAS101" s="155"/>
      <c r="AAT101" s="155"/>
      <c r="AAU101" s="155"/>
      <c r="AAV101" s="155"/>
      <c r="AAW101" s="155"/>
      <c r="AAX101" s="155"/>
      <c r="AAY101" s="155"/>
      <c r="AAZ101" s="155"/>
      <c r="ABA101" s="155"/>
      <c r="ABB101" s="155"/>
      <c r="ABC101" s="155"/>
      <c r="ABD101" s="155"/>
      <c r="ABE101" s="155"/>
      <c r="ABF101" s="155"/>
      <c r="ABG101" s="155"/>
      <c r="ABH101" s="155"/>
      <c r="ABI101" s="155"/>
      <c r="ABJ101" s="155"/>
      <c r="ABK101" s="155"/>
      <c r="ABL101" s="155"/>
      <c r="ABM101" s="155"/>
      <c r="ABN101" s="155"/>
      <c r="ABO101" s="155"/>
      <c r="ABP101" s="155"/>
      <c r="ABQ101" s="155"/>
      <c r="ABR101" s="155"/>
      <c r="ABS101" s="155"/>
      <c r="ABT101" s="155"/>
      <c r="ABU101" s="155"/>
      <c r="ABV101" s="155"/>
      <c r="ABW101" s="155"/>
      <c r="ABX101" s="155"/>
      <c r="ABY101" s="155"/>
      <c r="ABZ101" s="155"/>
      <c r="ACA101" s="155"/>
      <c r="ACB101" s="155"/>
      <c r="ACC101" s="155"/>
      <c r="ACD101" s="155"/>
      <c r="ACE101" s="155"/>
      <c r="ACF101" s="155"/>
      <c r="ACG101" s="155"/>
      <c r="ACH101" s="155"/>
      <c r="ACI101" s="155"/>
      <c r="ACJ101" s="155"/>
      <c r="ACK101" s="155"/>
      <c r="ACL101" s="155"/>
      <c r="ACM101" s="155"/>
      <c r="ACN101" s="155"/>
      <c r="ACO101" s="155"/>
      <c r="ACP101" s="155"/>
      <c r="ACQ101" s="155"/>
      <c r="ACR101" s="155"/>
      <c r="ACS101" s="155"/>
      <c r="ACT101" s="155"/>
      <c r="ACU101" s="155"/>
      <c r="ACV101" s="155"/>
      <c r="ACW101" s="155"/>
      <c r="ACX101" s="155"/>
      <c r="ACY101" s="155"/>
      <c r="ACZ101" s="155"/>
      <c r="ADA101" s="155"/>
      <c r="ADB101" s="155"/>
      <c r="ADC101" s="155"/>
      <c r="ADD101" s="155"/>
      <c r="ADE101" s="155"/>
      <c r="ADF101" s="155"/>
      <c r="ADG101" s="155"/>
      <c r="ADH101" s="155"/>
      <c r="ADI101" s="155"/>
      <c r="ADJ101" s="155"/>
      <c r="ADK101" s="155"/>
      <c r="ADL101" s="155"/>
      <c r="ADM101" s="155"/>
      <c r="ADN101" s="155"/>
      <c r="ADO101" s="155"/>
      <c r="ADP101" s="155"/>
      <c r="ADQ101" s="155"/>
      <c r="ADR101" s="155"/>
      <c r="ADS101" s="155"/>
      <c r="ADT101" s="155"/>
      <c r="ADU101" s="155"/>
      <c r="ADV101" s="155"/>
      <c r="ADW101" s="155"/>
      <c r="ADX101" s="155"/>
      <c r="ADY101" s="155"/>
      <c r="ADZ101" s="155"/>
      <c r="AEA101" s="155"/>
      <c r="AEB101" s="155"/>
      <c r="AEC101" s="155"/>
      <c r="AED101" s="155"/>
      <c r="AEE101" s="155"/>
      <c r="AEF101" s="155"/>
      <c r="AEG101" s="155"/>
      <c r="AEH101" s="155"/>
      <c r="AEI101" s="155"/>
      <c r="AEJ101" s="155"/>
      <c r="AEK101" s="155"/>
      <c r="AEL101" s="155"/>
      <c r="AEM101" s="155"/>
      <c r="AEN101" s="155"/>
      <c r="AEO101" s="155"/>
      <c r="AEP101" s="155"/>
      <c r="AEQ101" s="155"/>
      <c r="AER101" s="155"/>
      <c r="AES101" s="155"/>
      <c r="AET101" s="155"/>
      <c r="AEU101" s="155"/>
      <c r="AEV101" s="155"/>
      <c r="AEW101" s="155"/>
      <c r="AEX101" s="155"/>
      <c r="AEY101" s="155"/>
      <c r="AEZ101" s="155"/>
      <c r="AFA101" s="155"/>
      <c r="AFB101" s="155"/>
      <c r="AFC101" s="155"/>
      <c r="AFD101" s="155"/>
      <c r="AFE101" s="155"/>
      <c r="AFF101" s="155"/>
      <c r="AFG101" s="155"/>
      <c r="AFH101" s="155"/>
      <c r="AFI101" s="155"/>
      <c r="AFJ101" s="155"/>
      <c r="AFK101" s="155"/>
      <c r="AFL101" s="155"/>
      <c r="AFM101" s="155"/>
      <c r="AFN101" s="155"/>
      <c r="AFO101" s="155"/>
      <c r="AFP101" s="155"/>
      <c r="AFQ101" s="155"/>
      <c r="AFR101" s="155"/>
      <c r="AFS101" s="155"/>
      <c r="AFT101" s="155"/>
      <c r="AFU101" s="155"/>
      <c r="AFV101" s="155"/>
      <c r="AFW101" s="155"/>
      <c r="AFX101" s="155"/>
      <c r="AFY101" s="155"/>
      <c r="AFZ101" s="155"/>
      <c r="AGA101" s="155"/>
      <c r="AGB101" s="155"/>
      <c r="AGC101" s="155"/>
      <c r="AGD101" s="155"/>
      <c r="AGE101" s="155"/>
      <c r="AGF101" s="155"/>
      <c r="AGG101" s="155"/>
      <c r="AGH101" s="155"/>
      <c r="AGI101" s="155"/>
      <c r="AGJ101" s="155"/>
      <c r="AGK101" s="155"/>
      <c r="AGL101" s="155"/>
      <c r="AGM101" s="155"/>
      <c r="AGN101" s="155"/>
      <c r="AGO101" s="155"/>
      <c r="AGP101" s="155"/>
      <c r="AGQ101" s="155"/>
      <c r="AGR101" s="155"/>
      <c r="AGS101" s="155"/>
      <c r="AGT101" s="155"/>
      <c r="AGU101" s="155"/>
      <c r="AGV101" s="155"/>
      <c r="AGW101" s="155"/>
      <c r="AGX101" s="155"/>
      <c r="AGY101" s="155"/>
      <c r="AGZ101" s="155"/>
      <c r="AHA101" s="155"/>
      <c r="AHB101" s="155"/>
      <c r="AHC101" s="155"/>
      <c r="AHD101" s="155"/>
      <c r="AHE101" s="155"/>
      <c r="AHF101" s="155"/>
      <c r="AHG101" s="155"/>
      <c r="AHH101" s="155"/>
      <c r="AHI101" s="155"/>
      <c r="AHJ101" s="155"/>
      <c r="AHK101" s="155"/>
      <c r="AHL101" s="155"/>
      <c r="AHM101" s="155"/>
      <c r="AHN101" s="155"/>
      <c r="AHO101" s="155"/>
      <c r="AHP101" s="155"/>
      <c r="AHQ101" s="155"/>
      <c r="AHR101" s="155"/>
      <c r="AHS101" s="155"/>
      <c r="AHT101" s="155"/>
      <c r="AHU101" s="155"/>
      <c r="AHV101" s="155"/>
      <c r="AHW101" s="155"/>
      <c r="AHX101" s="155"/>
      <c r="AHY101" s="155"/>
      <c r="AHZ101" s="155"/>
      <c r="AIA101" s="155"/>
      <c r="AIB101" s="155"/>
      <c r="AIC101" s="155"/>
      <c r="AID101" s="155"/>
      <c r="AIE101" s="155"/>
      <c r="AIF101" s="155"/>
      <c r="AIG101" s="155"/>
      <c r="AIH101" s="155"/>
      <c r="AII101" s="155"/>
      <c r="AIJ101" s="155"/>
      <c r="AIK101" s="155"/>
      <c r="AIL101" s="155"/>
      <c r="AIM101" s="155"/>
      <c r="AIN101" s="155"/>
      <c r="AIO101" s="155"/>
      <c r="AIP101" s="155"/>
      <c r="AIQ101" s="155"/>
      <c r="AIR101" s="155"/>
      <c r="AIS101" s="155"/>
      <c r="AIT101" s="155"/>
      <c r="AIU101" s="155"/>
      <c r="AIV101" s="155"/>
      <c r="AIW101" s="155"/>
      <c r="AIX101" s="155"/>
      <c r="AIY101" s="155"/>
      <c r="AIZ101" s="155"/>
      <c r="AJA101" s="155"/>
      <c r="AJB101" s="155"/>
      <c r="AJC101" s="155"/>
      <c r="AJD101" s="155"/>
      <c r="AJE101" s="155"/>
      <c r="AJF101" s="155"/>
      <c r="AJG101" s="155"/>
      <c r="AJH101" s="155"/>
      <c r="AJI101" s="155"/>
      <c r="AJJ101" s="155"/>
      <c r="AJK101" s="155"/>
      <c r="AJL101" s="155"/>
      <c r="AJM101" s="155"/>
      <c r="AJN101" s="155"/>
      <c r="AJO101" s="155"/>
      <c r="AJP101" s="155"/>
      <c r="AJQ101" s="155"/>
      <c r="AJR101" s="155"/>
      <c r="AJS101" s="155"/>
      <c r="AJT101" s="155"/>
      <c r="AJU101" s="155"/>
      <c r="AJV101" s="155"/>
      <c r="AJW101" s="155"/>
      <c r="AJX101" s="155"/>
      <c r="AJY101" s="155"/>
      <c r="AJZ101" s="155"/>
      <c r="AKA101" s="155"/>
      <c r="AKB101" s="155"/>
      <c r="AKC101" s="155"/>
      <c r="AKD101" s="155"/>
      <c r="AKE101" s="155"/>
      <c r="AKF101" s="155"/>
      <c r="AKG101" s="155"/>
      <c r="AKH101" s="155"/>
      <c r="AKI101" s="155"/>
      <c r="AKJ101" s="155"/>
      <c r="AKK101" s="155"/>
      <c r="AKL101" s="155"/>
      <c r="AKM101" s="155"/>
      <c r="AKN101" s="155"/>
      <c r="AKO101" s="155"/>
      <c r="AKP101" s="155"/>
      <c r="AKQ101" s="155"/>
      <c r="AKR101" s="155"/>
      <c r="AKS101" s="155"/>
      <c r="AKT101" s="155"/>
      <c r="AKU101" s="155"/>
      <c r="AKV101" s="155"/>
      <c r="AKW101" s="155"/>
      <c r="AKX101" s="155"/>
      <c r="AKY101" s="155"/>
      <c r="AKZ101" s="155"/>
      <c r="ALA101" s="155"/>
      <c r="ALB101" s="155"/>
      <c r="ALC101" s="155"/>
      <c r="ALD101" s="155"/>
      <c r="ALE101" s="155"/>
      <c r="ALF101" s="155"/>
      <c r="ALG101" s="155"/>
      <c r="ALH101" s="155"/>
      <c r="ALI101" s="155"/>
      <c r="ALJ101" s="155"/>
      <c r="ALK101" s="155"/>
      <c r="ALL101" s="155"/>
      <c r="ALM101" s="155"/>
      <c r="ALN101" s="155"/>
      <c r="ALO101" s="155"/>
      <c r="ALP101" s="155"/>
      <c r="ALQ101" s="155"/>
      <c r="ALR101" s="155"/>
      <c r="ALS101" s="155"/>
      <c r="ALT101" s="155"/>
      <c r="ALU101" s="155"/>
      <c r="ALV101" s="155"/>
      <c r="ALW101" s="155"/>
      <c r="ALX101" s="155"/>
      <c r="ALY101" s="155"/>
      <c r="ALZ101" s="155"/>
      <c r="AMA101" s="155"/>
      <c r="AMB101" s="155"/>
      <c r="AMC101" s="155"/>
      <c r="AMD101" s="155"/>
      <c r="AME101" s="155"/>
      <c r="AMF101" s="155"/>
      <c r="AMG101" s="155"/>
      <c r="AMH101" s="155"/>
      <c r="AMI101" s="155"/>
      <c r="AMJ101" s="155"/>
      <c r="AMK101" s="155"/>
      <c r="AML101" s="155"/>
      <c r="AMM101" s="155"/>
      <c r="AMN101" s="155"/>
      <c r="AMO101" s="155"/>
      <c r="AMP101" s="155"/>
      <c r="AMQ101" s="155"/>
      <c r="AMR101" s="155"/>
      <c r="AMS101" s="155"/>
      <c r="AMT101" s="155"/>
      <c r="AMU101" s="155"/>
      <c r="AMV101" s="155"/>
      <c r="AMW101" s="155"/>
      <c r="AMX101" s="155"/>
      <c r="AMY101" s="155"/>
      <c r="AMZ101" s="155"/>
      <c r="ANA101" s="155"/>
      <c r="ANB101" s="155"/>
      <c r="ANC101" s="155"/>
      <c r="AND101" s="155"/>
      <c r="ANE101" s="155"/>
      <c r="ANF101" s="155"/>
      <c r="ANG101" s="155"/>
      <c r="ANH101" s="155"/>
      <c r="ANI101" s="155"/>
      <c r="ANJ101" s="155"/>
      <c r="ANK101" s="155"/>
      <c r="ANL101" s="155"/>
      <c r="ANM101" s="155"/>
      <c r="ANN101" s="155"/>
      <c r="ANO101" s="155"/>
      <c r="ANP101" s="155"/>
      <c r="ANQ101" s="155"/>
      <c r="ANR101" s="155"/>
      <c r="ANS101" s="155"/>
      <c r="ANT101" s="155"/>
      <c r="ANU101" s="155"/>
      <c r="ANV101" s="155"/>
      <c r="ANW101" s="155"/>
      <c r="ANX101" s="155"/>
      <c r="ANY101" s="155"/>
      <c r="ANZ101" s="155"/>
      <c r="AOA101" s="155"/>
      <c r="AOB101" s="155"/>
      <c r="AOC101" s="155"/>
      <c r="AOD101" s="155"/>
      <c r="AOE101" s="155"/>
      <c r="AOF101" s="155"/>
      <c r="AOG101" s="155"/>
      <c r="AOH101" s="155"/>
      <c r="AOI101" s="155"/>
      <c r="AOJ101" s="155"/>
      <c r="AOK101" s="155"/>
      <c r="AOL101" s="155"/>
      <c r="AOM101" s="155"/>
      <c r="AON101" s="155"/>
      <c r="AOO101" s="155"/>
      <c r="AOP101" s="155"/>
      <c r="AOQ101" s="155"/>
      <c r="AOR101" s="155"/>
      <c r="AOS101" s="155"/>
      <c r="AOT101" s="155"/>
      <c r="AOU101" s="155"/>
      <c r="AOV101" s="155"/>
      <c r="AOW101" s="155"/>
      <c r="AOX101" s="155"/>
      <c r="AOY101" s="155"/>
      <c r="AOZ101" s="155"/>
      <c r="APA101" s="155"/>
      <c r="APB101" s="155"/>
      <c r="APC101" s="155"/>
      <c r="APD101" s="155"/>
      <c r="APE101" s="155"/>
      <c r="APF101" s="155"/>
      <c r="APG101" s="155"/>
      <c r="APH101" s="155"/>
      <c r="API101" s="155"/>
      <c r="APJ101" s="155"/>
      <c r="APK101" s="155"/>
      <c r="APL101" s="155"/>
      <c r="APM101" s="155"/>
      <c r="APN101" s="155"/>
      <c r="APO101" s="155"/>
      <c r="APP101" s="155"/>
      <c r="APQ101" s="155"/>
      <c r="APR101" s="155"/>
      <c r="APS101" s="155"/>
      <c r="APT101" s="155"/>
      <c r="APU101" s="155"/>
      <c r="APV101" s="155"/>
      <c r="APW101" s="155"/>
      <c r="APX101" s="155"/>
      <c r="APY101" s="155"/>
      <c r="APZ101" s="155"/>
      <c r="AQA101" s="155"/>
      <c r="AQB101" s="155"/>
      <c r="AQC101" s="155"/>
      <c r="AQD101" s="155"/>
      <c r="AQE101" s="155"/>
      <c r="AQF101" s="155"/>
      <c r="AQG101" s="155"/>
      <c r="AQH101" s="155"/>
      <c r="AQI101" s="155"/>
      <c r="AQJ101" s="155"/>
      <c r="AQK101" s="155"/>
      <c r="AQL101" s="155"/>
      <c r="AQM101" s="155"/>
      <c r="AQN101" s="155"/>
      <c r="AQO101" s="155"/>
      <c r="AQP101" s="155"/>
      <c r="AQQ101" s="155"/>
      <c r="AQR101" s="155"/>
      <c r="AQS101" s="155"/>
      <c r="AQT101" s="155"/>
      <c r="AQU101" s="155"/>
      <c r="AQV101" s="155"/>
      <c r="AQW101" s="155"/>
      <c r="AQX101" s="155"/>
      <c r="AQY101" s="155"/>
      <c r="AQZ101" s="155"/>
      <c r="ARA101" s="155"/>
      <c r="ARB101" s="155"/>
      <c r="ARC101" s="155"/>
      <c r="ARD101" s="155"/>
      <c r="ARE101" s="155"/>
      <c r="ARF101" s="155"/>
      <c r="ARG101" s="155"/>
      <c r="ARH101" s="155"/>
      <c r="ARI101" s="155"/>
      <c r="ARJ101" s="155"/>
      <c r="ARK101" s="155"/>
      <c r="ARL101" s="155"/>
      <c r="ARM101" s="155"/>
      <c r="ARN101" s="155"/>
      <c r="ARO101" s="155"/>
      <c r="ARP101" s="155"/>
      <c r="ARQ101" s="155"/>
      <c r="ARR101" s="155"/>
      <c r="ARS101" s="155"/>
      <c r="ART101" s="155"/>
      <c r="ARU101" s="155"/>
      <c r="ARV101" s="155"/>
      <c r="ARW101" s="155"/>
      <c r="ARX101" s="155"/>
      <c r="ARY101" s="155"/>
      <c r="ARZ101" s="155"/>
      <c r="ASA101" s="155"/>
      <c r="ASB101" s="155"/>
      <c r="ASC101" s="155"/>
      <c r="ASD101" s="155"/>
      <c r="ASE101" s="155"/>
      <c r="ASF101" s="155"/>
      <c r="ASG101" s="155"/>
      <c r="ASH101" s="155"/>
      <c r="ASI101" s="155"/>
      <c r="ASJ101" s="155"/>
      <c r="ASK101" s="155"/>
      <c r="ASL101" s="155"/>
      <c r="ASM101" s="155"/>
      <c r="ASN101" s="155"/>
      <c r="ASO101" s="155"/>
      <c r="ASP101" s="155"/>
      <c r="ASQ101" s="155"/>
      <c r="ASR101" s="155"/>
      <c r="ASS101" s="155"/>
      <c r="AST101" s="155"/>
      <c r="ASU101" s="155"/>
      <c r="ASV101" s="155"/>
      <c r="ASW101" s="155"/>
      <c r="ASX101" s="155"/>
      <c r="ASY101" s="155"/>
      <c r="ASZ101" s="155"/>
      <c r="ATA101" s="155"/>
      <c r="ATB101" s="155"/>
      <c r="ATC101" s="155"/>
      <c r="ATD101" s="155"/>
      <c r="ATE101" s="155"/>
      <c r="ATF101" s="155"/>
      <c r="ATG101" s="155"/>
      <c r="ATH101" s="155"/>
      <c r="ATI101" s="155"/>
      <c r="ATJ101" s="155"/>
      <c r="ATK101" s="155"/>
      <c r="ATL101" s="155"/>
      <c r="ATM101" s="155"/>
      <c r="ATN101" s="155"/>
      <c r="ATO101" s="155"/>
      <c r="ATP101" s="155"/>
      <c r="ATQ101" s="155"/>
      <c r="ATR101" s="155"/>
      <c r="ATS101" s="155"/>
      <c r="ATT101" s="155"/>
      <c r="ATU101" s="155"/>
      <c r="ATV101" s="155"/>
      <c r="ATW101" s="155"/>
      <c r="ATX101" s="155"/>
      <c r="ATY101" s="155"/>
      <c r="ATZ101" s="155"/>
      <c r="AUA101" s="155"/>
      <c r="AUB101" s="155"/>
      <c r="AUC101" s="155"/>
      <c r="AUD101" s="155"/>
      <c r="AUE101" s="155"/>
      <c r="AUF101" s="155"/>
      <c r="AUG101" s="155"/>
      <c r="AUH101" s="155"/>
      <c r="AUI101" s="155"/>
      <c r="AUJ101" s="155"/>
      <c r="AUK101" s="155"/>
      <c r="AUL101" s="155"/>
      <c r="AUM101" s="155"/>
      <c r="AUN101" s="155"/>
      <c r="AUO101" s="155"/>
      <c r="AUP101" s="155"/>
      <c r="AUQ101" s="155"/>
      <c r="AUR101" s="155"/>
      <c r="AUS101" s="155"/>
      <c r="AUT101" s="155"/>
      <c r="AUU101" s="155"/>
      <c r="AUV101" s="155"/>
      <c r="AUW101" s="155"/>
      <c r="AUX101" s="155"/>
      <c r="AUY101" s="155"/>
      <c r="AUZ101" s="155"/>
      <c r="AVA101" s="155"/>
      <c r="AVB101" s="155"/>
      <c r="AVC101" s="155"/>
      <c r="AVD101" s="155"/>
      <c r="AVE101" s="155"/>
      <c r="AVF101" s="155"/>
      <c r="AVG101" s="155"/>
      <c r="AVH101" s="155"/>
      <c r="AVI101" s="155"/>
      <c r="AVJ101" s="155"/>
      <c r="AVK101" s="155"/>
      <c r="AVL101" s="155"/>
      <c r="AVM101" s="155"/>
      <c r="AVN101" s="155"/>
      <c r="AVO101" s="155"/>
      <c r="AVP101" s="155"/>
      <c r="AVQ101" s="155"/>
      <c r="AVR101" s="155"/>
      <c r="AVS101" s="155"/>
      <c r="AVT101" s="155"/>
      <c r="AVU101" s="155"/>
      <c r="AVV101" s="155"/>
      <c r="AVW101" s="155"/>
      <c r="AVX101" s="155"/>
      <c r="AVY101" s="155"/>
      <c r="AVZ101" s="155"/>
      <c r="AWA101" s="155"/>
      <c r="AWB101" s="155"/>
      <c r="AWC101" s="155"/>
      <c r="AWD101" s="155"/>
      <c r="AWE101" s="155"/>
      <c r="AWF101" s="155"/>
      <c r="AWG101" s="155"/>
      <c r="AWH101" s="155"/>
      <c r="AWI101" s="155"/>
      <c r="AWJ101" s="155"/>
      <c r="AWK101" s="155"/>
      <c r="AWL101" s="155"/>
      <c r="AWM101" s="155"/>
      <c r="AWN101" s="155"/>
      <c r="AWO101" s="155"/>
      <c r="AWP101" s="155"/>
      <c r="AWQ101" s="155"/>
      <c r="AWR101" s="155"/>
      <c r="AWS101" s="155"/>
      <c r="AWT101" s="155"/>
      <c r="AWU101" s="155"/>
      <c r="AWV101" s="155"/>
      <c r="AWW101" s="155"/>
      <c r="AWX101" s="155"/>
      <c r="AWY101" s="155"/>
      <c r="AWZ101" s="155"/>
      <c r="AXA101" s="155"/>
      <c r="AXB101" s="155"/>
      <c r="AXC101" s="155"/>
      <c r="AXD101" s="155"/>
      <c r="AXE101" s="155"/>
      <c r="AXF101" s="155"/>
      <c r="AXG101" s="155"/>
      <c r="AXH101" s="155"/>
      <c r="AXI101" s="155"/>
      <c r="AXJ101" s="155"/>
      <c r="AXK101" s="155"/>
      <c r="AXL101" s="155"/>
      <c r="AXM101" s="155"/>
      <c r="AXN101" s="155"/>
      <c r="AXO101" s="155"/>
      <c r="AXP101" s="155"/>
      <c r="AXQ101" s="155"/>
      <c r="AXR101" s="155"/>
      <c r="AXS101" s="155"/>
      <c r="AXT101" s="155"/>
      <c r="AXU101" s="155"/>
      <c r="AXV101" s="155"/>
      <c r="AXW101" s="155"/>
      <c r="AXX101" s="155"/>
      <c r="AXY101" s="155"/>
      <c r="AXZ101" s="155"/>
      <c r="AYA101" s="155"/>
      <c r="AYB101" s="155"/>
      <c r="AYC101" s="155"/>
      <c r="AYD101" s="155"/>
      <c r="AYE101" s="155"/>
      <c r="AYF101" s="155"/>
      <c r="AYG101" s="155"/>
      <c r="AYH101" s="155"/>
      <c r="AYI101" s="155"/>
      <c r="AYJ101" s="155"/>
      <c r="AYK101" s="155"/>
      <c r="AYL101" s="155"/>
      <c r="AYM101" s="155"/>
      <c r="AYN101" s="155"/>
      <c r="AYO101" s="155"/>
      <c r="AYP101" s="155"/>
      <c r="AYQ101" s="155"/>
      <c r="AYR101" s="155"/>
      <c r="AYS101" s="155"/>
      <c r="AYT101" s="155"/>
      <c r="AYU101" s="155"/>
      <c r="AYV101" s="155"/>
      <c r="AYW101" s="155"/>
      <c r="AYX101" s="155"/>
      <c r="AYY101" s="155"/>
      <c r="AYZ101" s="155"/>
      <c r="AZA101" s="155"/>
      <c r="AZB101" s="155"/>
      <c r="AZC101" s="155"/>
      <c r="AZD101" s="155"/>
      <c r="AZE101" s="155"/>
      <c r="AZF101" s="155"/>
      <c r="AZG101" s="155"/>
      <c r="AZH101" s="155"/>
      <c r="AZI101" s="155"/>
      <c r="AZJ101" s="155"/>
      <c r="AZK101" s="155"/>
      <c r="AZL101" s="155"/>
      <c r="AZM101" s="155"/>
      <c r="AZN101" s="155"/>
      <c r="AZO101" s="155"/>
      <c r="AZP101" s="155"/>
      <c r="AZQ101" s="155"/>
      <c r="AZR101" s="155"/>
      <c r="AZS101" s="155"/>
      <c r="AZT101" s="155"/>
      <c r="AZU101" s="155"/>
      <c r="AZV101" s="155"/>
      <c r="AZW101" s="155"/>
      <c r="AZX101" s="155"/>
      <c r="AZY101" s="155"/>
      <c r="AZZ101" s="155"/>
      <c r="BAA101" s="155"/>
      <c r="BAB101" s="155"/>
      <c r="BAC101" s="155"/>
      <c r="BAD101" s="155"/>
      <c r="BAE101" s="155"/>
      <c r="BAF101" s="155"/>
      <c r="BAG101" s="155"/>
      <c r="BAH101" s="155"/>
      <c r="BAI101" s="155"/>
      <c r="BAJ101" s="155"/>
      <c r="BAK101" s="155"/>
      <c r="BAL101" s="155"/>
      <c r="BAM101" s="155"/>
      <c r="BAN101" s="155"/>
      <c r="BAO101" s="155"/>
      <c r="BAP101" s="155"/>
      <c r="BAQ101" s="155"/>
      <c r="BAR101" s="155"/>
      <c r="BAS101" s="155"/>
      <c r="BAT101" s="155"/>
      <c r="BAU101" s="155"/>
      <c r="BAV101" s="155"/>
      <c r="BAW101" s="155"/>
      <c r="BAX101" s="155"/>
      <c r="BAY101" s="155"/>
      <c r="BAZ101" s="155"/>
      <c r="BBA101" s="155"/>
      <c r="BBB101" s="155"/>
      <c r="BBC101" s="155"/>
      <c r="BBD101" s="155"/>
      <c r="BBE101" s="155"/>
      <c r="BBF101" s="155"/>
      <c r="BBG101" s="155"/>
      <c r="BBH101" s="155"/>
      <c r="BBI101" s="155"/>
      <c r="BBJ101" s="155"/>
      <c r="BBK101" s="155"/>
      <c r="BBL101" s="155"/>
      <c r="BBM101" s="155"/>
      <c r="BBN101" s="155"/>
      <c r="BBO101" s="155"/>
      <c r="BBP101" s="155"/>
      <c r="BBQ101" s="155"/>
      <c r="BBR101" s="155"/>
      <c r="BBS101" s="155"/>
      <c r="BBT101" s="155"/>
      <c r="BBU101" s="155"/>
      <c r="BBV101" s="155"/>
      <c r="BBW101" s="155"/>
      <c r="BBX101" s="155"/>
      <c r="BBY101" s="155"/>
      <c r="BBZ101" s="155"/>
      <c r="BCA101" s="155"/>
      <c r="BCB101" s="155"/>
      <c r="BCC101" s="155"/>
      <c r="BCD101" s="155"/>
      <c r="BCE101" s="155"/>
      <c r="BCF101" s="155"/>
      <c r="BCG101" s="155"/>
      <c r="BCH101" s="155"/>
      <c r="BCI101" s="155"/>
      <c r="BCJ101" s="155"/>
      <c r="BCK101" s="155"/>
      <c r="BCL101" s="155"/>
      <c r="BCM101" s="155"/>
      <c r="BCN101" s="155"/>
      <c r="BCO101" s="155"/>
      <c r="BCP101" s="155"/>
      <c r="BCQ101" s="155"/>
      <c r="BCR101" s="155"/>
      <c r="BCS101" s="155"/>
      <c r="BCT101" s="155"/>
      <c r="BCU101" s="155"/>
      <c r="BCV101" s="155"/>
      <c r="BCW101" s="155"/>
      <c r="BCX101" s="155"/>
      <c r="BCY101" s="155"/>
      <c r="BCZ101" s="155"/>
      <c r="BDA101" s="155"/>
      <c r="BDB101" s="155"/>
      <c r="BDC101" s="155"/>
      <c r="BDD101" s="155"/>
      <c r="BDE101" s="155"/>
      <c r="BDF101" s="155"/>
      <c r="BDG101" s="155"/>
      <c r="BDH101" s="155"/>
      <c r="BDI101" s="155"/>
      <c r="BDJ101" s="155"/>
      <c r="BDK101" s="155"/>
      <c r="BDL101" s="155"/>
      <c r="BDM101" s="155"/>
      <c r="BDN101" s="155"/>
      <c r="BDO101" s="155"/>
      <c r="BDP101" s="155"/>
      <c r="BDQ101" s="155"/>
      <c r="BDR101" s="155"/>
      <c r="BDS101" s="155"/>
      <c r="BDT101" s="155"/>
      <c r="BDU101" s="155"/>
      <c r="BDV101" s="155"/>
      <c r="BDW101" s="155"/>
      <c r="BDX101" s="155"/>
      <c r="BDY101" s="155"/>
      <c r="BDZ101" s="155"/>
      <c r="BEA101" s="155"/>
      <c r="BEB101" s="155"/>
      <c r="BEC101" s="155"/>
      <c r="BED101" s="155"/>
      <c r="BEE101" s="155"/>
      <c r="BEF101" s="155"/>
      <c r="BEG101" s="155"/>
      <c r="BEH101" s="155"/>
      <c r="BEI101" s="155"/>
      <c r="BEJ101" s="155"/>
      <c r="BEK101" s="155"/>
      <c r="BEL101" s="155"/>
      <c r="BEM101" s="155"/>
      <c r="BEN101" s="155"/>
      <c r="BEO101" s="155"/>
      <c r="BEP101" s="155"/>
      <c r="BEQ101" s="155"/>
      <c r="BER101" s="155"/>
      <c r="BES101" s="155"/>
      <c r="BET101" s="155"/>
      <c r="BEU101" s="155"/>
      <c r="BEV101" s="155"/>
      <c r="BEW101" s="155"/>
      <c r="BEX101" s="155"/>
      <c r="BEY101" s="155"/>
      <c r="BEZ101" s="155"/>
      <c r="BFA101" s="155"/>
      <c r="BFB101" s="155"/>
      <c r="BFC101" s="155"/>
      <c r="BFD101" s="155"/>
      <c r="BFE101" s="155"/>
      <c r="BFF101" s="155"/>
      <c r="BFG101" s="155"/>
      <c r="BFH101" s="155"/>
      <c r="BFI101" s="155"/>
      <c r="BFJ101" s="155"/>
      <c r="BFK101" s="155"/>
      <c r="BFL101" s="155"/>
      <c r="BFM101" s="155"/>
      <c r="BFN101" s="155"/>
      <c r="BFO101" s="155"/>
      <c r="BFP101" s="155"/>
      <c r="BFQ101" s="155"/>
      <c r="BFR101" s="155"/>
      <c r="BFS101" s="155"/>
      <c r="BFT101" s="155"/>
      <c r="BFU101" s="155"/>
      <c r="BFV101" s="155"/>
      <c r="BFW101" s="155"/>
      <c r="BFX101" s="155"/>
      <c r="BFY101" s="155"/>
      <c r="BFZ101" s="155"/>
      <c r="BGA101" s="155"/>
      <c r="BGB101" s="155"/>
      <c r="BGC101" s="155"/>
      <c r="BGD101" s="155"/>
      <c r="BGE101" s="155"/>
      <c r="BGF101" s="155"/>
      <c r="BGG101" s="155"/>
      <c r="BGH101" s="155"/>
      <c r="BGI101" s="155"/>
      <c r="BGJ101" s="155"/>
      <c r="BGK101" s="155"/>
      <c r="BGL101" s="155"/>
      <c r="BGM101" s="155"/>
      <c r="BGN101" s="155"/>
      <c r="BGO101" s="155"/>
      <c r="BGP101" s="155"/>
      <c r="BGQ101" s="155"/>
      <c r="BGR101" s="155"/>
      <c r="BGS101" s="155"/>
      <c r="BGT101" s="155"/>
      <c r="BGU101" s="155"/>
      <c r="BGV101" s="155"/>
      <c r="BGW101" s="155"/>
      <c r="BGX101" s="155"/>
      <c r="BGY101" s="155"/>
      <c r="BGZ101" s="155"/>
      <c r="BHA101" s="155"/>
      <c r="BHB101" s="155"/>
      <c r="BHC101" s="155"/>
      <c r="BHD101" s="155"/>
      <c r="BHE101" s="155"/>
      <c r="BHF101" s="155"/>
      <c r="BHG101" s="155"/>
      <c r="BHH101" s="155"/>
      <c r="BHI101" s="155"/>
      <c r="BHJ101" s="155"/>
      <c r="BHK101" s="155"/>
      <c r="BHL101" s="155"/>
      <c r="BHM101" s="155"/>
      <c r="BHN101" s="155"/>
      <c r="BHO101" s="155"/>
      <c r="BHP101" s="155"/>
      <c r="BHQ101" s="155"/>
      <c r="BHR101" s="155"/>
      <c r="BHS101" s="155"/>
      <c r="BHT101" s="155"/>
      <c r="BHU101" s="155"/>
      <c r="BHV101" s="155"/>
      <c r="BHW101" s="155"/>
      <c r="BHX101" s="155"/>
      <c r="BHY101" s="155"/>
      <c r="BHZ101" s="155"/>
      <c r="BIA101" s="155"/>
      <c r="BIB101" s="155"/>
      <c r="BIC101" s="155"/>
      <c r="BID101" s="155"/>
      <c r="BIE101" s="155"/>
      <c r="BIF101" s="155"/>
      <c r="BIG101" s="155"/>
      <c r="BIH101" s="155"/>
      <c r="BII101" s="155"/>
      <c r="BIJ101" s="155"/>
      <c r="BIK101" s="155"/>
      <c r="BIL101" s="155"/>
      <c r="BIM101" s="155"/>
      <c r="BIN101" s="155"/>
      <c r="BIO101" s="155"/>
      <c r="BIP101" s="155"/>
      <c r="BIQ101" s="155"/>
      <c r="BIR101" s="155"/>
      <c r="BIS101" s="155"/>
      <c r="BIT101" s="155"/>
      <c r="BIU101" s="155"/>
      <c r="BIV101" s="155"/>
      <c r="BIW101" s="155"/>
      <c r="BIX101" s="155"/>
      <c r="BIY101" s="155"/>
      <c r="BIZ101" s="155"/>
      <c r="BJA101" s="155"/>
      <c r="BJB101" s="155"/>
      <c r="BJC101" s="155"/>
      <c r="BJD101" s="155"/>
      <c r="BJE101" s="155"/>
      <c r="BJF101" s="155"/>
      <c r="BJG101" s="155"/>
      <c r="BJH101" s="155"/>
      <c r="BJI101" s="155"/>
      <c r="BJJ101" s="155"/>
      <c r="BJK101" s="155"/>
      <c r="BJL101" s="155"/>
      <c r="BJM101" s="155"/>
      <c r="BJN101" s="155"/>
      <c r="BJO101" s="155"/>
      <c r="BJP101" s="155"/>
      <c r="BJQ101" s="155"/>
      <c r="BJR101" s="155"/>
      <c r="BJS101" s="155"/>
      <c r="BJT101" s="155"/>
      <c r="BJU101" s="155"/>
      <c r="BJV101" s="155"/>
      <c r="BJW101" s="155"/>
      <c r="BJX101" s="155"/>
      <c r="BJY101" s="155"/>
      <c r="BJZ101" s="155"/>
      <c r="BKA101" s="155"/>
      <c r="BKB101" s="155"/>
      <c r="BKC101" s="155"/>
      <c r="BKD101" s="155"/>
      <c r="BKE101" s="155"/>
      <c r="BKF101" s="155"/>
      <c r="BKG101" s="155"/>
      <c r="BKH101" s="155"/>
      <c r="BKI101" s="155"/>
      <c r="BKJ101" s="155"/>
      <c r="BKK101" s="155"/>
      <c r="BKL101" s="155"/>
      <c r="BKM101" s="155"/>
      <c r="BKN101" s="155"/>
      <c r="BKO101" s="155"/>
      <c r="BKP101" s="155"/>
      <c r="BKQ101" s="155"/>
      <c r="BKR101" s="155"/>
      <c r="BKS101" s="155"/>
      <c r="BKT101" s="155"/>
      <c r="BKU101" s="155"/>
      <c r="BKV101" s="155"/>
      <c r="BKW101" s="155"/>
      <c r="BKX101" s="155"/>
      <c r="BKY101" s="155"/>
      <c r="BKZ101" s="155"/>
      <c r="BLA101" s="155"/>
      <c r="BLB101" s="155"/>
      <c r="BLC101" s="155"/>
      <c r="BLD101" s="155"/>
      <c r="BLE101" s="155"/>
      <c r="BLF101" s="155"/>
      <c r="BLG101" s="155"/>
      <c r="BLH101" s="155"/>
      <c r="BLI101" s="155"/>
      <c r="BLJ101" s="155"/>
      <c r="BLK101" s="155"/>
      <c r="BLL101" s="155"/>
      <c r="BLM101" s="155"/>
      <c r="BLN101" s="155"/>
      <c r="BLO101" s="155"/>
      <c r="BLP101" s="155"/>
      <c r="BLQ101" s="155"/>
      <c r="BLR101" s="155"/>
      <c r="BLS101" s="155"/>
      <c r="BLT101" s="155"/>
      <c r="BLU101" s="155"/>
      <c r="BLV101" s="155"/>
      <c r="BLW101" s="155"/>
      <c r="BLX101" s="155"/>
      <c r="BLY101" s="155"/>
      <c r="BLZ101" s="155"/>
      <c r="BMA101" s="155"/>
      <c r="BMB101" s="155"/>
      <c r="BMC101" s="155"/>
      <c r="BMD101" s="155"/>
      <c r="BME101" s="155"/>
      <c r="BMF101" s="155"/>
      <c r="BMG101" s="155"/>
      <c r="BMH101" s="155"/>
      <c r="BMI101" s="155"/>
      <c r="BMJ101" s="155"/>
      <c r="BMK101" s="155"/>
      <c r="BML101" s="155"/>
      <c r="BMM101" s="155"/>
      <c r="BMN101" s="155"/>
      <c r="BMO101" s="155"/>
      <c r="BMP101" s="155"/>
      <c r="BMQ101" s="155"/>
      <c r="BMR101" s="155"/>
      <c r="BMS101" s="155"/>
      <c r="BMT101" s="155"/>
      <c r="BMU101" s="155"/>
      <c r="BMV101" s="155"/>
      <c r="BMW101" s="155"/>
      <c r="BMX101" s="155"/>
      <c r="BMY101" s="155"/>
      <c r="BMZ101" s="155"/>
      <c r="BNA101" s="155"/>
      <c r="BNB101" s="155"/>
      <c r="BNC101" s="155"/>
      <c r="BND101" s="155"/>
      <c r="BNE101" s="155"/>
      <c r="BNF101" s="155"/>
      <c r="BNG101" s="155"/>
      <c r="BNH101" s="155"/>
      <c r="BNI101" s="155"/>
      <c r="BNJ101" s="155"/>
      <c r="BNK101" s="155"/>
      <c r="BNL101" s="155"/>
      <c r="BNM101" s="155"/>
      <c r="BNN101" s="155"/>
      <c r="BNO101" s="155"/>
      <c r="BNP101" s="155"/>
      <c r="BNQ101" s="155"/>
      <c r="BNR101" s="155"/>
      <c r="BNS101" s="155"/>
      <c r="BNT101" s="155"/>
      <c r="BNU101" s="155"/>
      <c r="BNV101" s="155"/>
      <c r="BNW101" s="155"/>
      <c r="BNX101" s="155"/>
      <c r="BNY101" s="155"/>
      <c r="BNZ101" s="155"/>
      <c r="BOA101" s="155"/>
      <c r="BOB101" s="155"/>
      <c r="BOC101" s="155"/>
      <c r="BOD101" s="155"/>
      <c r="BOE101" s="155"/>
      <c r="BOF101" s="155"/>
      <c r="BOG101" s="155"/>
      <c r="BOH101" s="155"/>
      <c r="BOI101" s="155"/>
      <c r="BOJ101" s="155"/>
      <c r="BOK101" s="155"/>
      <c r="BOL101" s="155"/>
      <c r="BOM101" s="155"/>
      <c r="BON101" s="155"/>
      <c r="BOO101" s="155"/>
      <c r="BOP101" s="155"/>
      <c r="BOQ101" s="155"/>
      <c r="BOR101" s="155"/>
      <c r="BOS101" s="155"/>
      <c r="BOT101" s="155"/>
      <c r="BOU101" s="155"/>
      <c r="BOV101" s="155"/>
      <c r="BOW101" s="155"/>
      <c r="BOX101" s="155"/>
      <c r="BOY101" s="155"/>
      <c r="BOZ101" s="155"/>
      <c r="BPA101" s="155"/>
      <c r="BPB101" s="155"/>
      <c r="BPC101" s="155"/>
      <c r="BPD101" s="155"/>
      <c r="BPE101" s="155"/>
      <c r="BPF101" s="155"/>
      <c r="BPG101" s="155"/>
      <c r="BPH101" s="155"/>
      <c r="BPI101" s="155"/>
      <c r="BPJ101" s="155"/>
      <c r="BPK101" s="155"/>
      <c r="BPL101" s="155"/>
      <c r="BPM101" s="155"/>
      <c r="BPN101" s="155"/>
      <c r="BPO101" s="155"/>
      <c r="BPP101" s="155"/>
      <c r="BPQ101" s="155"/>
      <c r="BPR101" s="155"/>
      <c r="BPS101" s="155"/>
      <c r="BPT101" s="155"/>
      <c r="BPU101" s="155"/>
      <c r="BPV101" s="155"/>
      <c r="BPW101" s="155"/>
      <c r="BPX101" s="155"/>
      <c r="BPY101" s="155"/>
      <c r="BPZ101" s="155"/>
      <c r="BQA101" s="155"/>
      <c r="BQB101" s="155"/>
      <c r="BQC101" s="155"/>
      <c r="BQD101" s="155"/>
      <c r="BQE101" s="155"/>
      <c r="BQF101" s="155"/>
      <c r="BQG101" s="155"/>
      <c r="BQH101" s="155"/>
      <c r="BQI101" s="155"/>
      <c r="BQJ101" s="155"/>
      <c r="BQK101" s="155"/>
      <c r="BQL101" s="155"/>
      <c r="BQM101" s="155"/>
      <c r="BQN101" s="155"/>
      <c r="BQO101" s="155"/>
      <c r="BQP101" s="155"/>
      <c r="BQQ101" s="155"/>
      <c r="BQR101" s="155"/>
      <c r="BQS101" s="155"/>
      <c r="BQT101" s="155"/>
      <c r="BQU101" s="155"/>
      <c r="BQV101" s="155"/>
      <c r="BQW101" s="155"/>
      <c r="BQX101" s="155"/>
      <c r="BQY101" s="155"/>
      <c r="BQZ101" s="155"/>
      <c r="BRA101" s="155"/>
      <c r="BRB101" s="155"/>
      <c r="BRC101" s="155"/>
      <c r="BRD101" s="155"/>
      <c r="BRE101" s="155"/>
      <c r="BRF101" s="155"/>
      <c r="BRG101" s="155"/>
      <c r="BRH101" s="155"/>
      <c r="BRI101" s="155"/>
      <c r="BRJ101" s="155"/>
      <c r="BRK101" s="155"/>
      <c r="BRL101" s="155"/>
      <c r="BRM101" s="155"/>
      <c r="BRN101" s="155"/>
      <c r="BRO101" s="155"/>
      <c r="BRP101" s="155"/>
      <c r="BRQ101" s="155"/>
      <c r="BRR101" s="155"/>
      <c r="BRS101" s="155"/>
      <c r="BRT101" s="155"/>
      <c r="BRU101" s="155"/>
      <c r="BRV101" s="155"/>
      <c r="BRW101" s="155"/>
      <c r="BRX101" s="155"/>
      <c r="BRY101" s="155"/>
      <c r="BRZ101" s="155"/>
      <c r="BSA101" s="155"/>
      <c r="BSB101" s="155"/>
      <c r="BSC101" s="155"/>
      <c r="BSD101" s="155"/>
      <c r="BSE101" s="155"/>
      <c r="BSF101" s="155"/>
      <c r="BSG101" s="155"/>
      <c r="BSH101" s="155"/>
      <c r="BSI101" s="155"/>
      <c r="BSJ101" s="155"/>
      <c r="BSK101" s="155"/>
      <c r="BSL101" s="155"/>
      <c r="BSM101" s="155"/>
      <c r="BSN101" s="155"/>
      <c r="BSO101" s="155"/>
      <c r="BSP101" s="155"/>
      <c r="BSQ101" s="155"/>
      <c r="BSR101" s="155"/>
      <c r="BSS101" s="155"/>
      <c r="BST101" s="155"/>
      <c r="BSU101" s="155"/>
      <c r="BSV101" s="155"/>
      <c r="BSW101" s="155"/>
      <c r="BSX101" s="155"/>
      <c r="BSY101" s="155"/>
      <c r="BSZ101" s="155"/>
      <c r="BTA101" s="155"/>
      <c r="BTB101" s="155"/>
      <c r="BTC101" s="155"/>
      <c r="BTD101" s="155"/>
      <c r="BTE101" s="155"/>
      <c r="BTF101" s="155"/>
      <c r="BTG101" s="155"/>
      <c r="BTH101" s="155"/>
      <c r="BTI101" s="155"/>
      <c r="BTJ101" s="155"/>
      <c r="BTK101" s="155"/>
      <c r="BTL101" s="155"/>
      <c r="BTM101" s="155"/>
      <c r="BTN101" s="155"/>
      <c r="BTO101" s="155"/>
      <c r="BTP101" s="155"/>
      <c r="BTQ101" s="155"/>
      <c r="BTR101" s="155"/>
      <c r="BTS101" s="155"/>
      <c r="BTT101" s="155"/>
      <c r="BTU101" s="155"/>
      <c r="BTV101" s="155"/>
      <c r="BTW101" s="155"/>
      <c r="BTX101" s="155"/>
      <c r="BTY101" s="155"/>
      <c r="BTZ101" s="155"/>
      <c r="BUA101" s="155"/>
      <c r="BUB101" s="155"/>
      <c r="BUC101" s="155"/>
      <c r="BUD101" s="155"/>
      <c r="BUE101" s="155"/>
      <c r="BUF101" s="155"/>
      <c r="BUG101" s="155"/>
      <c r="BUH101" s="155"/>
      <c r="BUI101" s="155"/>
      <c r="BUJ101" s="155"/>
      <c r="BUK101" s="155"/>
      <c r="BUL101" s="155"/>
      <c r="BUM101" s="155"/>
      <c r="BUN101" s="155"/>
      <c r="BUO101" s="155"/>
      <c r="BUP101" s="155"/>
      <c r="BUQ101" s="155"/>
      <c r="BUR101" s="155"/>
      <c r="BUS101" s="155"/>
      <c r="BUT101" s="155"/>
      <c r="BUU101" s="155"/>
      <c r="BUV101" s="155"/>
      <c r="BUW101" s="155"/>
      <c r="BUX101" s="155"/>
      <c r="BUY101" s="155"/>
      <c r="BUZ101" s="155"/>
      <c r="BVA101" s="155"/>
      <c r="BVB101" s="155"/>
      <c r="BVC101" s="155"/>
      <c r="BVD101" s="155"/>
      <c r="BVE101" s="155"/>
      <c r="BVF101" s="155"/>
      <c r="BVG101" s="155"/>
      <c r="BVH101" s="155"/>
      <c r="BVI101" s="155"/>
      <c r="BVJ101" s="155"/>
      <c r="BVK101" s="155"/>
      <c r="BVL101" s="155"/>
      <c r="BVM101" s="155"/>
      <c r="BVN101" s="155"/>
      <c r="BVO101" s="155"/>
      <c r="BVP101" s="155"/>
      <c r="BVQ101" s="155"/>
      <c r="BVR101" s="155"/>
      <c r="BVS101" s="155"/>
      <c r="BVT101" s="155"/>
      <c r="BVU101" s="155"/>
      <c r="BVV101" s="155"/>
      <c r="BVW101" s="155"/>
      <c r="BVX101" s="155"/>
      <c r="BVY101" s="155"/>
      <c r="BVZ101" s="155"/>
      <c r="BWA101" s="155"/>
      <c r="BWB101" s="155"/>
      <c r="BWC101" s="155"/>
      <c r="BWD101" s="155"/>
      <c r="BWE101" s="155"/>
      <c r="BWF101" s="155"/>
      <c r="BWG101" s="155"/>
      <c r="BWH101" s="155"/>
      <c r="BWI101" s="155"/>
      <c r="BWJ101" s="155"/>
      <c r="BWK101" s="155"/>
      <c r="BWL101" s="155"/>
      <c r="BWM101" s="155"/>
      <c r="BWN101" s="155"/>
      <c r="BWO101" s="155"/>
      <c r="BWP101" s="155"/>
      <c r="BWQ101" s="155"/>
      <c r="BWR101" s="155"/>
      <c r="BWS101" s="155"/>
      <c r="BWT101" s="155"/>
      <c r="BWU101" s="155"/>
      <c r="BWV101" s="155"/>
      <c r="BWW101" s="155"/>
      <c r="BWX101" s="155"/>
      <c r="BWY101" s="155"/>
      <c r="BWZ101" s="155"/>
      <c r="BXA101" s="155"/>
      <c r="BXB101" s="155"/>
      <c r="BXC101" s="155"/>
      <c r="BXD101" s="155"/>
      <c r="BXE101" s="155"/>
      <c r="BXF101" s="155"/>
      <c r="BXG101" s="155"/>
      <c r="BXH101" s="155"/>
      <c r="BXI101" s="155"/>
      <c r="BXJ101" s="155"/>
      <c r="BXK101" s="155"/>
      <c r="BXL101" s="155"/>
      <c r="BXM101" s="155"/>
      <c r="BXN101" s="155"/>
      <c r="BXO101" s="155"/>
      <c r="BXP101" s="155"/>
      <c r="BXQ101" s="155"/>
      <c r="BXR101" s="155"/>
      <c r="BXS101" s="155"/>
      <c r="BXT101" s="155"/>
      <c r="BXU101" s="155"/>
      <c r="BXV101" s="155"/>
      <c r="BXW101" s="155"/>
      <c r="BXX101" s="155"/>
      <c r="BXY101" s="155"/>
      <c r="BXZ101" s="155"/>
      <c r="BYA101" s="155"/>
      <c r="BYB101" s="155"/>
      <c r="BYC101" s="155"/>
      <c r="BYD101" s="155"/>
      <c r="BYE101" s="155"/>
      <c r="BYF101" s="155"/>
      <c r="BYG101" s="155"/>
      <c r="BYH101" s="155"/>
      <c r="BYI101" s="155"/>
      <c r="BYJ101" s="155"/>
      <c r="BYK101" s="155"/>
      <c r="BYL101" s="155"/>
      <c r="BYM101" s="155"/>
      <c r="BYN101" s="155"/>
      <c r="BYO101" s="155"/>
      <c r="BYP101" s="155"/>
      <c r="BYQ101" s="155"/>
      <c r="BYR101" s="155"/>
      <c r="BYS101" s="155"/>
      <c r="BYT101" s="155"/>
      <c r="BYU101" s="155"/>
      <c r="BYV101" s="155"/>
      <c r="BYW101" s="155"/>
      <c r="BYX101" s="155"/>
      <c r="BYY101" s="155"/>
      <c r="BYZ101" s="155"/>
      <c r="BZA101" s="155"/>
      <c r="BZB101" s="155"/>
      <c r="BZC101" s="155"/>
      <c r="BZD101" s="155"/>
      <c r="BZE101" s="155"/>
      <c r="BZF101" s="155"/>
      <c r="BZG101" s="155"/>
      <c r="BZH101" s="155"/>
      <c r="BZI101" s="155"/>
      <c r="BZJ101" s="155"/>
      <c r="BZK101" s="155"/>
      <c r="BZL101" s="155"/>
      <c r="BZM101" s="155"/>
      <c r="BZN101" s="155"/>
      <c r="BZO101" s="155"/>
      <c r="BZP101" s="155"/>
      <c r="BZQ101" s="155"/>
      <c r="BZR101" s="155"/>
      <c r="BZS101" s="155"/>
      <c r="BZT101" s="155"/>
      <c r="BZU101" s="155"/>
      <c r="BZV101" s="155"/>
      <c r="BZW101" s="155"/>
      <c r="BZX101" s="155"/>
      <c r="BZY101" s="155"/>
      <c r="BZZ101" s="155"/>
      <c r="CAA101" s="155"/>
      <c r="CAB101" s="155"/>
      <c r="CAC101" s="155"/>
      <c r="CAD101" s="155"/>
      <c r="CAE101" s="155"/>
      <c r="CAF101" s="155"/>
      <c r="CAG101" s="155"/>
      <c r="CAH101" s="155"/>
      <c r="CAI101" s="155"/>
      <c r="CAJ101" s="155"/>
      <c r="CAK101" s="155"/>
      <c r="CAL101" s="155"/>
      <c r="CAM101" s="155"/>
      <c r="CAN101" s="155"/>
      <c r="CAO101" s="155"/>
      <c r="CAP101" s="155"/>
      <c r="CAQ101" s="155"/>
      <c r="CAR101" s="155"/>
      <c r="CAS101" s="155"/>
      <c r="CAT101" s="155"/>
      <c r="CAU101" s="155"/>
      <c r="CAV101" s="155"/>
      <c r="CAW101" s="155"/>
      <c r="CAX101" s="155"/>
      <c r="CAY101" s="155"/>
      <c r="CAZ101" s="155"/>
      <c r="CBA101" s="155"/>
      <c r="CBB101" s="155"/>
      <c r="CBC101" s="155"/>
      <c r="CBD101" s="155"/>
      <c r="CBE101" s="155"/>
      <c r="CBF101" s="155"/>
      <c r="CBG101" s="155"/>
      <c r="CBH101" s="155"/>
      <c r="CBI101" s="155"/>
      <c r="CBJ101" s="155"/>
      <c r="CBK101" s="155"/>
      <c r="CBL101" s="155"/>
    </row>
    <row r="102" spans="2:2092" s="135" customFormat="1" ht="15.75" thickTop="1">
      <c r="B102" s="114" t="s">
        <v>178</v>
      </c>
      <c r="C102" s="4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  <c r="IT102" s="155"/>
      <c r="IU102" s="155"/>
      <c r="IV102" s="155"/>
      <c r="IW102" s="155"/>
      <c r="IX102" s="155"/>
      <c r="IY102" s="155"/>
      <c r="IZ102" s="155"/>
      <c r="JA102" s="155"/>
      <c r="JB102" s="155"/>
      <c r="JC102" s="155"/>
      <c r="JD102" s="155"/>
      <c r="JE102" s="155"/>
      <c r="JF102" s="155"/>
      <c r="JG102" s="155"/>
      <c r="JH102" s="155"/>
      <c r="JI102" s="155"/>
      <c r="JJ102" s="155"/>
      <c r="JK102" s="155"/>
      <c r="JL102" s="155"/>
      <c r="JM102" s="155"/>
      <c r="JN102" s="155"/>
      <c r="JO102" s="155"/>
      <c r="JP102" s="155"/>
      <c r="JQ102" s="155"/>
      <c r="JR102" s="155"/>
      <c r="JS102" s="155"/>
      <c r="JT102" s="155"/>
      <c r="JU102" s="155"/>
      <c r="JV102" s="155"/>
      <c r="JW102" s="155"/>
      <c r="JX102" s="155"/>
      <c r="JY102" s="155"/>
      <c r="JZ102" s="155"/>
      <c r="KA102" s="155"/>
      <c r="KB102" s="155"/>
      <c r="KC102" s="155"/>
      <c r="KD102" s="155"/>
      <c r="KE102" s="155"/>
      <c r="KF102" s="155"/>
      <c r="KG102" s="155"/>
      <c r="KH102" s="155"/>
      <c r="KI102" s="155"/>
      <c r="KJ102" s="155"/>
      <c r="KK102" s="155"/>
      <c r="KL102" s="155"/>
      <c r="KM102" s="155"/>
      <c r="KN102" s="155"/>
      <c r="KO102" s="155"/>
      <c r="KP102" s="155"/>
      <c r="KQ102" s="155"/>
      <c r="KR102" s="155"/>
      <c r="KS102" s="155"/>
      <c r="KT102" s="155"/>
      <c r="KU102" s="155"/>
      <c r="KV102" s="155"/>
      <c r="KW102" s="155"/>
      <c r="KX102" s="155"/>
      <c r="KY102" s="155"/>
      <c r="KZ102" s="155"/>
      <c r="LA102" s="155"/>
      <c r="LB102" s="155"/>
      <c r="LC102" s="155"/>
      <c r="LD102" s="155"/>
      <c r="LE102" s="155"/>
      <c r="LF102" s="155"/>
      <c r="LG102" s="155"/>
      <c r="LH102" s="155"/>
      <c r="LI102" s="155"/>
      <c r="LJ102" s="155"/>
      <c r="LK102" s="155"/>
      <c r="LL102" s="155"/>
      <c r="LM102" s="155"/>
      <c r="LN102" s="155"/>
      <c r="LO102" s="155"/>
      <c r="LP102" s="155"/>
      <c r="LQ102" s="155"/>
      <c r="LR102" s="155"/>
      <c r="LS102" s="155"/>
      <c r="LT102" s="155"/>
      <c r="LU102" s="155"/>
      <c r="LV102" s="155"/>
      <c r="LW102" s="155"/>
      <c r="LX102" s="155"/>
      <c r="LY102" s="155"/>
      <c r="LZ102" s="155"/>
      <c r="MA102" s="155"/>
      <c r="MB102" s="155"/>
      <c r="MC102" s="155"/>
      <c r="MD102" s="155"/>
      <c r="ME102" s="155"/>
      <c r="MF102" s="155"/>
      <c r="MG102" s="155"/>
      <c r="MH102" s="155"/>
      <c r="MI102" s="155"/>
      <c r="MJ102" s="155"/>
      <c r="MK102" s="155"/>
      <c r="ML102" s="155"/>
      <c r="MM102" s="155"/>
      <c r="MN102" s="155"/>
      <c r="MO102" s="155"/>
      <c r="MP102" s="155"/>
      <c r="MQ102" s="155"/>
      <c r="MR102" s="155"/>
      <c r="MS102" s="155"/>
      <c r="MT102" s="155"/>
      <c r="MU102" s="155"/>
      <c r="MV102" s="155"/>
      <c r="MW102" s="155"/>
      <c r="MX102" s="155"/>
      <c r="MY102" s="155"/>
      <c r="MZ102" s="155"/>
      <c r="NA102" s="155"/>
      <c r="NB102" s="155"/>
      <c r="NC102" s="155"/>
      <c r="ND102" s="155"/>
      <c r="NE102" s="155"/>
      <c r="NF102" s="155"/>
      <c r="NG102" s="155"/>
      <c r="NH102" s="155"/>
      <c r="NI102" s="155"/>
      <c r="NJ102" s="155"/>
      <c r="NK102" s="155"/>
      <c r="NL102" s="155"/>
      <c r="NM102" s="155"/>
      <c r="NN102" s="155"/>
      <c r="NO102" s="155"/>
      <c r="NP102" s="155"/>
      <c r="NQ102" s="155"/>
      <c r="NR102" s="155"/>
      <c r="NS102" s="155"/>
      <c r="NT102" s="155"/>
      <c r="NU102" s="155"/>
      <c r="NV102" s="155"/>
      <c r="NW102" s="155"/>
      <c r="NX102" s="155"/>
      <c r="NY102" s="155"/>
      <c r="NZ102" s="155"/>
      <c r="OA102" s="155"/>
      <c r="OB102" s="155"/>
      <c r="OC102" s="155"/>
      <c r="OD102" s="155"/>
      <c r="OE102" s="155"/>
      <c r="OF102" s="155"/>
      <c r="OG102" s="155"/>
      <c r="OH102" s="155"/>
      <c r="OI102" s="155"/>
      <c r="OJ102" s="155"/>
      <c r="OK102" s="155"/>
      <c r="OL102" s="155"/>
      <c r="OM102" s="155"/>
      <c r="ON102" s="155"/>
      <c r="OO102" s="155"/>
      <c r="OP102" s="155"/>
      <c r="OQ102" s="155"/>
      <c r="OR102" s="155"/>
      <c r="OS102" s="155"/>
      <c r="OT102" s="155"/>
      <c r="OU102" s="155"/>
      <c r="OV102" s="155"/>
      <c r="OW102" s="155"/>
      <c r="OX102" s="155"/>
      <c r="OY102" s="155"/>
      <c r="OZ102" s="155"/>
      <c r="PA102" s="155"/>
      <c r="PB102" s="155"/>
      <c r="PC102" s="155"/>
      <c r="PD102" s="155"/>
      <c r="PE102" s="155"/>
      <c r="PF102" s="155"/>
      <c r="PG102" s="155"/>
      <c r="PH102" s="155"/>
      <c r="PI102" s="155"/>
      <c r="PJ102" s="155"/>
      <c r="PK102" s="155"/>
      <c r="PL102" s="155"/>
      <c r="PM102" s="155"/>
      <c r="PN102" s="155"/>
      <c r="PO102" s="155"/>
      <c r="PP102" s="155"/>
      <c r="PQ102" s="155"/>
      <c r="PR102" s="155"/>
      <c r="PS102" s="155"/>
      <c r="PT102" s="155"/>
      <c r="PU102" s="155"/>
      <c r="PV102" s="155"/>
      <c r="PW102" s="155"/>
      <c r="PX102" s="155"/>
      <c r="PY102" s="155"/>
      <c r="PZ102" s="155"/>
      <c r="QA102" s="155"/>
      <c r="QB102" s="155"/>
      <c r="QC102" s="155"/>
      <c r="QD102" s="155"/>
      <c r="QE102" s="155"/>
      <c r="QF102" s="155"/>
      <c r="QG102" s="155"/>
      <c r="QH102" s="155"/>
      <c r="QI102" s="155"/>
      <c r="QJ102" s="155"/>
      <c r="QK102" s="155"/>
      <c r="QL102" s="155"/>
      <c r="QM102" s="155"/>
      <c r="QN102" s="155"/>
      <c r="QO102" s="155"/>
      <c r="QP102" s="155"/>
      <c r="QQ102" s="155"/>
      <c r="QR102" s="155"/>
      <c r="QS102" s="155"/>
      <c r="QT102" s="155"/>
      <c r="QU102" s="155"/>
      <c r="QV102" s="155"/>
      <c r="QW102" s="155"/>
      <c r="QX102" s="155"/>
      <c r="QY102" s="155"/>
      <c r="QZ102" s="155"/>
      <c r="RA102" s="155"/>
      <c r="RB102" s="155"/>
      <c r="RC102" s="155"/>
      <c r="RD102" s="155"/>
      <c r="RE102" s="155"/>
      <c r="RF102" s="155"/>
      <c r="RG102" s="155"/>
      <c r="RH102" s="155"/>
      <c r="RI102" s="155"/>
      <c r="RJ102" s="155"/>
      <c r="RK102" s="155"/>
      <c r="RL102" s="155"/>
      <c r="RM102" s="155"/>
      <c r="RN102" s="155"/>
      <c r="RO102" s="155"/>
      <c r="RP102" s="155"/>
      <c r="RQ102" s="155"/>
      <c r="RR102" s="155"/>
      <c r="RS102" s="155"/>
      <c r="RT102" s="155"/>
      <c r="RU102" s="155"/>
      <c r="RV102" s="155"/>
      <c r="RW102" s="155"/>
      <c r="RX102" s="155"/>
      <c r="RY102" s="155"/>
      <c r="RZ102" s="155"/>
      <c r="SA102" s="155"/>
      <c r="SB102" s="155"/>
      <c r="SC102" s="155"/>
      <c r="SD102" s="155"/>
      <c r="SE102" s="155"/>
      <c r="SF102" s="155"/>
      <c r="SG102" s="155"/>
      <c r="SH102" s="155"/>
      <c r="SI102" s="155"/>
      <c r="SJ102" s="155"/>
      <c r="SK102" s="155"/>
      <c r="SL102" s="155"/>
      <c r="SM102" s="155"/>
      <c r="SN102" s="155"/>
      <c r="SO102" s="155"/>
      <c r="SP102" s="155"/>
      <c r="SQ102" s="155"/>
      <c r="SR102" s="155"/>
      <c r="SS102" s="155"/>
      <c r="ST102" s="155"/>
      <c r="SU102" s="155"/>
      <c r="SV102" s="155"/>
      <c r="SW102" s="155"/>
      <c r="SX102" s="155"/>
      <c r="SY102" s="155"/>
      <c r="SZ102" s="155"/>
      <c r="TA102" s="155"/>
      <c r="TB102" s="155"/>
      <c r="TC102" s="155"/>
      <c r="TD102" s="155"/>
      <c r="TE102" s="155"/>
      <c r="TF102" s="155"/>
      <c r="TG102" s="155"/>
      <c r="TH102" s="155"/>
      <c r="TI102" s="155"/>
      <c r="TJ102" s="155"/>
      <c r="TK102" s="155"/>
      <c r="TL102" s="155"/>
      <c r="TM102" s="155"/>
      <c r="TN102" s="155"/>
      <c r="TO102" s="155"/>
      <c r="TP102" s="155"/>
      <c r="TQ102" s="155"/>
      <c r="TR102" s="155"/>
      <c r="TS102" s="155"/>
      <c r="TT102" s="155"/>
      <c r="TU102" s="155"/>
      <c r="TV102" s="155"/>
      <c r="TW102" s="155"/>
      <c r="TX102" s="155"/>
      <c r="TY102" s="155"/>
      <c r="TZ102" s="155"/>
      <c r="UA102" s="155"/>
      <c r="UB102" s="155"/>
      <c r="UC102" s="155"/>
      <c r="UD102" s="155"/>
      <c r="UE102" s="155"/>
      <c r="UF102" s="155"/>
      <c r="UG102" s="155"/>
      <c r="UH102" s="155"/>
      <c r="UI102" s="155"/>
      <c r="UJ102" s="155"/>
      <c r="UK102" s="155"/>
      <c r="UL102" s="155"/>
      <c r="UM102" s="155"/>
      <c r="UN102" s="155"/>
      <c r="UO102" s="155"/>
      <c r="UP102" s="155"/>
      <c r="UQ102" s="155"/>
      <c r="UR102" s="155"/>
      <c r="US102" s="155"/>
      <c r="UT102" s="155"/>
      <c r="UU102" s="155"/>
      <c r="UV102" s="155"/>
      <c r="UW102" s="155"/>
      <c r="UX102" s="155"/>
      <c r="UY102" s="155"/>
      <c r="UZ102" s="155"/>
      <c r="VA102" s="155"/>
      <c r="VB102" s="155"/>
      <c r="VC102" s="155"/>
      <c r="VD102" s="155"/>
      <c r="VE102" s="155"/>
      <c r="VF102" s="155"/>
      <c r="VG102" s="155"/>
      <c r="VH102" s="155"/>
      <c r="VI102" s="155"/>
      <c r="VJ102" s="155"/>
      <c r="VK102" s="155"/>
      <c r="VL102" s="155"/>
      <c r="VM102" s="155"/>
      <c r="VN102" s="155"/>
      <c r="VO102" s="155"/>
      <c r="VP102" s="155"/>
      <c r="VQ102" s="155"/>
      <c r="VR102" s="155"/>
      <c r="VS102" s="155"/>
      <c r="VT102" s="155"/>
      <c r="VU102" s="155"/>
      <c r="VV102" s="155"/>
      <c r="VW102" s="155"/>
      <c r="VX102" s="155"/>
      <c r="VY102" s="155"/>
      <c r="VZ102" s="155"/>
      <c r="WA102" s="155"/>
      <c r="WB102" s="155"/>
      <c r="WC102" s="155"/>
      <c r="WD102" s="155"/>
      <c r="WE102" s="155"/>
      <c r="WF102" s="155"/>
      <c r="WG102" s="155"/>
      <c r="WH102" s="155"/>
      <c r="WI102" s="155"/>
      <c r="WJ102" s="155"/>
      <c r="WK102" s="155"/>
      <c r="WL102" s="155"/>
      <c r="WM102" s="155"/>
      <c r="WN102" s="155"/>
      <c r="WO102" s="155"/>
      <c r="WP102" s="155"/>
      <c r="WQ102" s="155"/>
      <c r="WR102" s="155"/>
      <c r="WS102" s="155"/>
      <c r="WT102" s="155"/>
      <c r="WU102" s="155"/>
      <c r="WV102" s="155"/>
      <c r="WW102" s="155"/>
      <c r="WX102" s="155"/>
      <c r="WY102" s="155"/>
      <c r="WZ102" s="155"/>
      <c r="XA102" s="155"/>
      <c r="XB102" s="155"/>
      <c r="XC102" s="155"/>
      <c r="XD102" s="155"/>
      <c r="XE102" s="155"/>
      <c r="XF102" s="155"/>
      <c r="XG102" s="155"/>
      <c r="XH102" s="155"/>
      <c r="XI102" s="155"/>
      <c r="XJ102" s="155"/>
      <c r="XK102" s="155"/>
      <c r="XL102" s="155"/>
      <c r="XM102" s="155"/>
      <c r="XN102" s="155"/>
      <c r="XO102" s="155"/>
      <c r="XP102" s="155"/>
      <c r="XQ102" s="155"/>
      <c r="XR102" s="155"/>
      <c r="XS102" s="155"/>
      <c r="XT102" s="155"/>
      <c r="XU102" s="155"/>
      <c r="XV102" s="155"/>
      <c r="XW102" s="155"/>
      <c r="XX102" s="155"/>
      <c r="XY102" s="155"/>
      <c r="XZ102" s="155"/>
      <c r="YA102" s="155"/>
      <c r="YB102" s="155"/>
      <c r="YC102" s="155"/>
      <c r="YD102" s="155"/>
      <c r="YE102" s="155"/>
      <c r="YF102" s="155"/>
      <c r="YG102" s="155"/>
      <c r="YH102" s="155"/>
      <c r="YI102" s="155"/>
      <c r="YJ102" s="155"/>
      <c r="YK102" s="155"/>
      <c r="YL102" s="155"/>
      <c r="YM102" s="155"/>
      <c r="YN102" s="155"/>
      <c r="YO102" s="155"/>
      <c r="YP102" s="155"/>
      <c r="YQ102" s="155"/>
      <c r="YR102" s="155"/>
      <c r="YS102" s="155"/>
      <c r="YT102" s="155"/>
      <c r="YU102" s="155"/>
      <c r="YV102" s="155"/>
      <c r="YW102" s="155"/>
      <c r="YX102" s="155"/>
      <c r="YY102" s="155"/>
      <c r="YZ102" s="155"/>
      <c r="ZA102" s="155"/>
      <c r="ZB102" s="155"/>
      <c r="ZC102" s="155"/>
      <c r="ZD102" s="155"/>
      <c r="ZE102" s="155"/>
      <c r="ZF102" s="155"/>
      <c r="ZG102" s="155"/>
      <c r="ZH102" s="155"/>
      <c r="ZI102" s="155"/>
      <c r="ZJ102" s="155"/>
      <c r="ZK102" s="155"/>
      <c r="ZL102" s="155"/>
      <c r="ZM102" s="155"/>
      <c r="ZN102" s="155"/>
      <c r="ZO102" s="155"/>
      <c r="ZP102" s="155"/>
      <c r="ZQ102" s="155"/>
      <c r="ZR102" s="155"/>
      <c r="ZS102" s="155"/>
      <c r="ZT102" s="155"/>
      <c r="ZU102" s="155"/>
      <c r="ZV102" s="155"/>
      <c r="ZW102" s="155"/>
      <c r="ZX102" s="155"/>
      <c r="ZY102" s="155"/>
      <c r="ZZ102" s="155"/>
      <c r="AAA102" s="155"/>
      <c r="AAB102" s="155"/>
      <c r="AAC102" s="155"/>
      <c r="AAD102" s="155"/>
      <c r="AAE102" s="155"/>
      <c r="AAF102" s="155"/>
      <c r="AAG102" s="155"/>
      <c r="AAH102" s="155"/>
      <c r="AAI102" s="155"/>
      <c r="AAJ102" s="155"/>
      <c r="AAK102" s="155"/>
      <c r="AAL102" s="155"/>
      <c r="AAM102" s="155"/>
      <c r="AAN102" s="155"/>
      <c r="AAO102" s="155"/>
      <c r="AAP102" s="155"/>
      <c r="AAQ102" s="155"/>
      <c r="AAR102" s="155"/>
      <c r="AAS102" s="155"/>
      <c r="AAT102" s="155"/>
      <c r="AAU102" s="155"/>
      <c r="AAV102" s="155"/>
      <c r="AAW102" s="155"/>
      <c r="AAX102" s="155"/>
      <c r="AAY102" s="155"/>
      <c r="AAZ102" s="155"/>
      <c r="ABA102" s="155"/>
      <c r="ABB102" s="155"/>
      <c r="ABC102" s="155"/>
      <c r="ABD102" s="155"/>
      <c r="ABE102" s="155"/>
      <c r="ABF102" s="155"/>
      <c r="ABG102" s="155"/>
      <c r="ABH102" s="155"/>
      <c r="ABI102" s="155"/>
      <c r="ABJ102" s="155"/>
      <c r="ABK102" s="155"/>
      <c r="ABL102" s="155"/>
      <c r="ABM102" s="155"/>
      <c r="ABN102" s="155"/>
      <c r="ABO102" s="155"/>
      <c r="ABP102" s="155"/>
      <c r="ABQ102" s="155"/>
      <c r="ABR102" s="155"/>
      <c r="ABS102" s="155"/>
      <c r="ABT102" s="155"/>
      <c r="ABU102" s="155"/>
      <c r="ABV102" s="155"/>
      <c r="ABW102" s="155"/>
      <c r="ABX102" s="155"/>
      <c r="ABY102" s="155"/>
      <c r="ABZ102" s="155"/>
      <c r="ACA102" s="155"/>
      <c r="ACB102" s="155"/>
      <c r="ACC102" s="155"/>
      <c r="ACD102" s="155"/>
      <c r="ACE102" s="155"/>
      <c r="ACF102" s="155"/>
      <c r="ACG102" s="155"/>
      <c r="ACH102" s="155"/>
      <c r="ACI102" s="155"/>
      <c r="ACJ102" s="155"/>
      <c r="ACK102" s="155"/>
      <c r="ACL102" s="155"/>
      <c r="ACM102" s="155"/>
      <c r="ACN102" s="155"/>
      <c r="ACO102" s="155"/>
      <c r="ACP102" s="155"/>
      <c r="ACQ102" s="155"/>
      <c r="ACR102" s="155"/>
      <c r="ACS102" s="155"/>
      <c r="ACT102" s="155"/>
      <c r="ACU102" s="155"/>
      <c r="ACV102" s="155"/>
      <c r="ACW102" s="155"/>
      <c r="ACX102" s="155"/>
      <c r="ACY102" s="155"/>
      <c r="ACZ102" s="155"/>
      <c r="ADA102" s="155"/>
      <c r="ADB102" s="155"/>
      <c r="ADC102" s="155"/>
      <c r="ADD102" s="155"/>
      <c r="ADE102" s="155"/>
      <c r="ADF102" s="155"/>
      <c r="ADG102" s="155"/>
      <c r="ADH102" s="155"/>
      <c r="ADI102" s="155"/>
      <c r="ADJ102" s="155"/>
      <c r="ADK102" s="155"/>
      <c r="ADL102" s="155"/>
      <c r="ADM102" s="155"/>
      <c r="ADN102" s="155"/>
      <c r="ADO102" s="155"/>
      <c r="ADP102" s="155"/>
      <c r="ADQ102" s="155"/>
      <c r="ADR102" s="155"/>
      <c r="ADS102" s="155"/>
      <c r="ADT102" s="155"/>
      <c r="ADU102" s="155"/>
      <c r="ADV102" s="155"/>
      <c r="ADW102" s="155"/>
      <c r="ADX102" s="155"/>
      <c r="ADY102" s="155"/>
      <c r="ADZ102" s="155"/>
      <c r="AEA102" s="155"/>
      <c r="AEB102" s="155"/>
      <c r="AEC102" s="155"/>
      <c r="AED102" s="155"/>
      <c r="AEE102" s="155"/>
      <c r="AEF102" s="155"/>
      <c r="AEG102" s="155"/>
      <c r="AEH102" s="155"/>
      <c r="AEI102" s="155"/>
      <c r="AEJ102" s="155"/>
      <c r="AEK102" s="155"/>
      <c r="AEL102" s="155"/>
      <c r="AEM102" s="155"/>
      <c r="AEN102" s="155"/>
      <c r="AEO102" s="155"/>
      <c r="AEP102" s="155"/>
      <c r="AEQ102" s="155"/>
      <c r="AER102" s="155"/>
      <c r="AES102" s="155"/>
      <c r="AET102" s="155"/>
      <c r="AEU102" s="155"/>
      <c r="AEV102" s="155"/>
      <c r="AEW102" s="155"/>
      <c r="AEX102" s="155"/>
      <c r="AEY102" s="155"/>
      <c r="AEZ102" s="155"/>
      <c r="AFA102" s="155"/>
      <c r="AFB102" s="155"/>
      <c r="AFC102" s="155"/>
      <c r="AFD102" s="155"/>
      <c r="AFE102" s="155"/>
      <c r="AFF102" s="155"/>
      <c r="AFG102" s="155"/>
      <c r="AFH102" s="155"/>
      <c r="AFI102" s="155"/>
      <c r="AFJ102" s="155"/>
      <c r="AFK102" s="155"/>
      <c r="AFL102" s="155"/>
      <c r="AFM102" s="155"/>
      <c r="AFN102" s="155"/>
      <c r="AFO102" s="155"/>
      <c r="AFP102" s="155"/>
      <c r="AFQ102" s="155"/>
      <c r="AFR102" s="155"/>
      <c r="AFS102" s="155"/>
      <c r="AFT102" s="155"/>
      <c r="AFU102" s="155"/>
      <c r="AFV102" s="155"/>
      <c r="AFW102" s="155"/>
      <c r="AFX102" s="155"/>
      <c r="AFY102" s="155"/>
      <c r="AFZ102" s="155"/>
      <c r="AGA102" s="155"/>
      <c r="AGB102" s="155"/>
      <c r="AGC102" s="155"/>
      <c r="AGD102" s="155"/>
      <c r="AGE102" s="155"/>
      <c r="AGF102" s="155"/>
      <c r="AGG102" s="155"/>
      <c r="AGH102" s="155"/>
      <c r="AGI102" s="155"/>
      <c r="AGJ102" s="155"/>
      <c r="AGK102" s="155"/>
      <c r="AGL102" s="155"/>
      <c r="AGM102" s="155"/>
      <c r="AGN102" s="155"/>
      <c r="AGO102" s="155"/>
      <c r="AGP102" s="155"/>
      <c r="AGQ102" s="155"/>
      <c r="AGR102" s="155"/>
      <c r="AGS102" s="155"/>
      <c r="AGT102" s="155"/>
      <c r="AGU102" s="155"/>
      <c r="AGV102" s="155"/>
      <c r="AGW102" s="155"/>
      <c r="AGX102" s="155"/>
      <c r="AGY102" s="155"/>
      <c r="AGZ102" s="155"/>
      <c r="AHA102" s="155"/>
      <c r="AHB102" s="155"/>
      <c r="AHC102" s="155"/>
      <c r="AHD102" s="155"/>
      <c r="AHE102" s="155"/>
      <c r="AHF102" s="155"/>
      <c r="AHG102" s="155"/>
      <c r="AHH102" s="155"/>
      <c r="AHI102" s="155"/>
      <c r="AHJ102" s="155"/>
      <c r="AHK102" s="155"/>
      <c r="AHL102" s="155"/>
      <c r="AHM102" s="155"/>
      <c r="AHN102" s="155"/>
      <c r="AHO102" s="155"/>
      <c r="AHP102" s="155"/>
      <c r="AHQ102" s="155"/>
      <c r="AHR102" s="155"/>
      <c r="AHS102" s="155"/>
      <c r="AHT102" s="155"/>
      <c r="AHU102" s="155"/>
      <c r="AHV102" s="155"/>
      <c r="AHW102" s="155"/>
      <c r="AHX102" s="155"/>
      <c r="AHY102" s="155"/>
      <c r="AHZ102" s="155"/>
      <c r="AIA102" s="155"/>
      <c r="AIB102" s="155"/>
      <c r="AIC102" s="155"/>
      <c r="AID102" s="155"/>
      <c r="AIE102" s="155"/>
      <c r="AIF102" s="155"/>
      <c r="AIG102" s="155"/>
      <c r="AIH102" s="155"/>
      <c r="AII102" s="155"/>
      <c r="AIJ102" s="155"/>
      <c r="AIK102" s="155"/>
      <c r="AIL102" s="155"/>
      <c r="AIM102" s="155"/>
      <c r="AIN102" s="155"/>
      <c r="AIO102" s="155"/>
      <c r="AIP102" s="155"/>
      <c r="AIQ102" s="155"/>
      <c r="AIR102" s="155"/>
      <c r="AIS102" s="155"/>
      <c r="AIT102" s="155"/>
      <c r="AIU102" s="155"/>
      <c r="AIV102" s="155"/>
      <c r="AIW102" s="155"/>
      <c r="AIX102" s="155"/>
      <c r="AIY102" s="155"/>
      <c r="AIZ102" s="155"/>
      <c r="AJA102" s="155"/>
      <c r="AJB102" s="155"/>
      <c r="AJC102" s="155"/>
      <c r="AJD102" s="155"/>
      <c r="AJE102" s="155"/>
      <c r="AJF102" s="155"/>
      <c r="AJG102" s="155"/>
      <c r="AJH102" s="155"/>
      <c r="AJI102" s="155"/>
      <c r="AJJ102" s="155"/>
      <c r="AJK102" s="155"/>
      <c r="AJL102" s="155"/>
      <c r="AJM102" s="155"/>
      <c r="AJN102" s="155"/>
      <c r="AJO102" s="155"/>
      <c r="AJP102" s="155"/>
      <c r="AJQ102" s="155"/>
      <c r="AJR102" s="155"/>
      <c r="AJS102" s="155"/>
      <c r="AJT102" s="155"/>
      <c r="AJU102" s="155"/>
      <c r="AJV102" s="155"/>
      <c r="AJW102" s="155"/>
      <c r="AJX102" s="155"/>
      <c r="AJY102" s="155"/>
      <c r="AJZ102" s="155"/>
      <c r="AKA102" s="155"/>
      <c r="AKB102" s="155"/>
      <c r="AKC102" s="155"/>
      <c r="AKD102" s="155"/>
      <c r="AKE102" s="155"/>
      <c r="AKF102" s="155"/>
      <c r="AKG102" s="155"/>
      <c r="AKH102" s="155"/>
      <c r="AKI102" s="155"/>
      <c r="AKJ102" s="155"/>
      <c r="AKK102" s="155"/>
      <c r="AKL102" s="155"/>
      <c r="AKM102" s="155"/>
      <c r="AKN102" s="155"/>
      <c r="AKO102" s="155"/>
      <c r="AKP102" s="155"/>
      <c r="AKQ102" s="155"/>
      <c r="AKR102" s="155"/>
      <c r="AKS102" s="155"/>
      <c r="AKT102" s="155"/>
      <c r="AKU102" s="155"/>
      <c r="AKV102" s="155"/>
      <c r="AKW102" s="155"/>
      <c r="AKX102" s="155"/>
      <c r="AKY102" s="155"/>
      <c r="AKZ102" s="155"/>
      <c r="ALA102" s="155"/>
      <c r="ALB102" s="155"/>
      <c r="ALC102" s="155"/>
      <c r="ALD102" s="155"/>
      <c r="ALE102" s="155"/>
      <c r="ALF102" s="155"/>
      <c r="ALG102" s="155"/>
      <c r="ALH102" s="155"/>
      <c r="ALI102" s="155"/>
      <c r="ALJ102" s="155"/>
      <c r="ALK102" s="155"/>
      <c r="ALL102" s="155"/>
      <c r="ALM102" s="155"/>
      <c r="ALN102" s="155"/>
      <c r="ALO102" s="155"/>
      <c r="ALP102" s="155"/>
      <c r="ALQ102" s="155"/>
      <c r="ALR102" s="155"/>
      <c r="ALS102" s="155"/>
      <c r="ALT102" s="155"/>
      <c r="ALU102" s="155"/>
      <c r="ALV102" s="155"/>
      <c r="ALW102" s="155"/>
      <c r="ALX102" s="155"/>
      <c r="ALY102" s="155"/>
      <c r="ALZ102" s="155"/>
      <c r="AMA102" s="155"/>
      <c r="AMB102" s="155"/>
      <c r="AMC102" s="155"/>
      <c r="AMD102" s="155"/>
      <c r="AME102" s="155"/>
      <c r="AMF102" s="155"/>
      <c r="AMG102" s="155"/>
      <c r="AMH102" s="155"/>
      <c r="AMI102" s="155"/>
      <c r="AMJ102" s="155"/>
      <c r="AMK102" s="155"/>
      <c r="AML102" s="155"/>
      <c r="AMM102" s="155"/>
      <c r="AMN102" s="155"/>
      <c r="AMO102" s="155"/>
      <c r="AMP102" s="155"/>
      <c r="AMQ102" s="155"/>
      <c r="AMR102" s="155"/>
      <c r="AMS102" s="155"/>
      <c r="AMT102" s="155"/>
      <c r="AMU102" s="155"/>
      <c r="AMV102" s="155"/>
      <c r="AMW102" s="155"/>
      <c r="AMX102" s="155"/>
      <c r="AMY102" s="155"/>
      <c r="AMZ102" s="155"/>
      <c r="ANA102" s="155"/>
      <c r="ANB102" s="155"/>
      <c r="ANC102" s="155"/>
      <c r="AND102" s="155"/>
      <c r="ANE102" s="155"/>
      <c r="ANF102" s="155"/>
      <c r="ANG102" s="155"/>
      <c r="ANH102" s="155"/>
      <c r="ANI102" s="155"/>
      <c r="ANJ102" s="155"/>
      <c r="ANK102" s="155"/>
      <c r="ANL102" s="155"/>
      <c r="ANM102" s="155"/>
      <c r="ANN102" s="155"/>
      <c r="ANO102" s="155"/>
      <c r="ANP102" s="155"/>
      <c r="ANQ102" s="155"/>
      <c r="ANR102" s="155"/>
      <c r="ANS102" s="155"/>
      <c r="ANT102" s="155"/>
      <c r="ANU102" s="155"/>
      <c r="ANV102" s="155"/>
      <c r="ANW102" s="155"/>
      <c r="ANX102" s="155"/>
      <c r="ANY102" s="155"/>
      <c r="ANZ102" s="155"/>
      <c r="AOA102" s="155"/>
      <c r="AOB102" s="155"/>
      <c r="AOC102" s="155"/>
      <c r="AOD102" s="155"/>
      <c r="AOE102" s="155"/>
      <c r="AOF102" s="155"/>
      <c r="AOG102" s="155"/>
      <c r="AOH102" s="155"/>
      <c r="AOI102" s="155"/>
      <c r="AOJ102" s="155"/>
      <c r="AOK102" s="155"/>
      <c r="AOL102" s="155"/>
      <c r="AOM102" s="155"/>
      <c r="AON102" s="155"/>
      <c r="AOO102" s="155"/>
      <c r="AOP102" s="155"/>
      <c r="AOQ102" s="155"/>
      <c r="AOR102" s="155"/>
      <c r="AOS102" s="155"/>
      <c r="AOT102" s="155"/>
      <c r="AOU102" s="155"/>
      <c r="AOV102" s="155"/>
      <c r="AOW102" s="155"/>
      <c r="AOX102" s="155"/>
      <c r="AOY102" s="155"/>
      <c r="AOZ102" s="155"/>
      <c r="APA102" s="155"/>
      <c r="APB102" s="155"/>
      <c r="APC102" s="155"/>
      <c r="APD102" s="155"/>
      <c r="APE102" s="155"/>
      <c r="APF102" s="155"/>
      <c r="APG102" s="155"/>
      <c r="APH102" s="155"/>
      <c r="API102" s="155"/>
      <c r="APJ102" s="155"/>
      <c r="APK102" s="155"/>
      <c r="APL102" s="155"/>
      <c r="APM102" s="155"/>
      <c r="APN102" s="155"/>
      <c r="APO102" s="155"/>
      <c r="APP102" s="155"/>
      <c r="APQ102" s="155"/>
      <c r="APR102" s="155"/>
      <c r="APS102" s="155"/>
      <c r="APT102" s="155"/>
      <c r="APU102" s="155"/>
      <c r="APV102" s="155"/>
      <c r="APW102" s="155"/>
      <c r="APX102" s="155"/>
      <c r="APY102" s="155"/>
      <c r="APZ102" s="155"/>
      <c r="AQA102" s="155"/>
      <c r="AQB102" s="155"/>
      <c r="AQC102" s="155"/>
      <c r="AQD102" s="155"/>
      <c r="AQE102" s="155"/>
      <c r="AQF102" s="155"/>
      <c r="AQG102" s="155"/>
      <c r="AQH102" s="155"/>
      <c r="AQI102" s="155"/>
      <c r="AQJ102" s="155"/>
      <c r="AQK102" s="155"/>
      <c r="AQL102" s="155"/>
      <c r="AQM102" s="155"/>
      <c r="AQN102" s="155"/>
      <c r="AQO102" s="155"/>
      <c r="AQP102" s="155"/>
      <c r="AQQ102" s="155"/>
      <c r="AQR102" s="155"/>
      <c r="AQS102" s="155"/>
      <c r="AQT102" s="155"/>
      <c r="AQU102" s="155"/>
      <c r="AQV102" s="155"/>
      <c r="AQW102" s="155"/>
      <c r="AQX102" s="155"/>
      <c r="AQY102" s="155"/>
      <c r="AQZ102" s="155"/>
      <c r="ARA102" s="155"/>
      <c r="ARB102" s="155"/>
      <c r="ARC102" s="155"/>
      <c r="ARD102" s="155"/>
      <c r="ARE102" s="155"/>
      <c r="ARF102" s="155"/>
      <c r="ARG102" s="155"/>
      <c r="ARH102" s="155"/>
      <c r="ARI102" s="155"/>
      <c r="ARJ102" s="155"/>
      <c r="ARK102" s="155"/>
      <c r="ARL102" s="155"/>
      <c r="ARM102" s="155"/>
      <c r="ARN102" s="155"/>
      <c r="ARO102" s="155"/>
      <c r="ARP102" s="155"/>
      <c r="ARQ102" s="155"/>
      <c r="ARR102" s="155"/>
      <c r="ARS102" s="155"/>
      <c r="ART102" s="155"/>
      <c r="ARU102" s="155"/>
      <c r="ARV102" s="155"/>
      <c r="ARW102" s="155"/>
      <c r="ARX102" s="155"/>
      <c r="ARY102" s="155"/>
      <c r="ARZ102" s="155"/>
      <c r="ASA102" s="155"/>
      <c r="ASB102" s="155"/>
      <c r="ASC102" s="155"/>
      <c r="ASD102" s="155"/>
      <c r="ASE102" s="155"/>
      <c r="ASF102" s="155"/>
      <c r="ASG102" s="155"/>
      <c r="ASH102" s="155"/>
      <c r="ASI102" s="155"/>
      <c r="ASJ102" s="155"/>
      <c r="ASK102" s="155"/>
      <c r="ASL102" s="155"/>
      <c r="ASM102" s="155"/>
      <c r="ASN102" s="155"/>
      <c r="ASO102" s="155"/>
      <c r="ASP102" s="155"/>
      <c r="ASQ102" s="155"/>
      <c r="ASR102" s="155"/>
      <c r="ASS102" s="155"/>
      <c r="AST102" s="155"/>
      <c r="ASU102" s="155"/>
      <c r="ASV102" s="155"/>
      <c r="ASW102" s="155"/>
      <c r="ASX102" s="155"/>
      <c r="ASY102" s="155"/>
      <c r="ASZ102" s="155"/>
      <c r="ATA102" s="155"/>
      <c r="ATB102" s="155"/>
      <c r="ATC102" s="155"/>
      <c r="ATD102" s="155"/>
      <c r="ATE102" s="155"/>
      <c r="ATF102" s="155"/>
      <c r="ATG102" s="155"/>
      <c r="ATH102" s="155"/>
      <c r="ATI102" s="155"/>
      <c r="ATJ102" s="155"/>
      <c r="ATK102" s="155"/>
      <c r="ATL102" s="155"/>
      <c r="ATM102" s="155"/>
      <c r="ATN102" s="155"/>
      <c r="ATO102" s="155"/>
      <c r="ATP102" s="155"/>
      <c r="ATQ102" s="155"/>
      <c r="ATR102" s="155"/>
      <c r="ATS102" s="155"/>
      <c r="ATT102" s="155"/>
      <c r="ATU102" s="155"/>
      <c r="ATV102" s="155"/>
      <c r="ATW102" s="155"/>
      <c r="ATX102" s="155"/>
      <c r="ATY102" s="155"/>
      <c r="ATZ102" s="155"/>
      <c r="AUA102" s="155"/>
      <c r="AUB102" s="155"/>
      <c r="AUC102" s="155"/>
      <c r="AUD102" s="155"/>
      <c r="AUE102" s="155"/>
      <c r="AUF102" s="155"/>
      <c r="AUG102" s="155"/>
      <c r="AUH102" s="155"/>
      <c r="AUI102" s="155"/>
      <c r="AUJ102" s="155"/>
      <c r="AUK102" s="155"/>
      <c r="AUL102" s="155"/>
      <c r="AUM102" s="155"/>
      <c r="AUN102" s="155"/>
      <c r="AUO102" s="155"/>
      <c r="AUP102" s="155"/>
      <c r="AUQ102" s="155"/>
      <c r="AUR102" s="155"/>
      <c r="AUS102" s="155"/>
      <c r="AUT102" s="155"/>
      <c r="AUU102" s="155"/>
      <c r="AUV102" s="155"/>
      <c r="AUW102" s="155"/>
      <c r="AUX102" s="155"/>
      <c r="AUY102" s="155"/>
      <c r="AUZ102" s="155"/>
      <c r="AVA102" s="155"/>
      <c r="AVB102" s="155"/>
      <c r="AVC102" s="155"/>
      <c r="AVD102" s="155"/>
      <c r="AVE102" s="155"/>
      <c r="AVF102" s="155"/>
      <c r="AVG102" s="155"/>
      <c r="AVH102" s="155"/>
      <c r="AVI102" s="155"/>
      <c r="AVJ102" s="155"/>
      <c r="AVK102" s="155"/>
      <c r="AVL102" s="155"/>
      <c r="AVM102" s="155"/>
      <c r="AVN102" s="155"/>
      <c r="AVO102" s="155"/>
      <c r="AVP102" s="155"/>
      <c r="AVQ102" s="155"/>
      <c r="AVR102" s="155"/>
      <c r="AVS102" s="155"/>
      <c r="AVT102" s="155"/>
      <c r="AVU102" s="155"/>
      <c r="AVV102" s="155"/>
      <c r="AVW102" s="155"/>
      <c r="AVX102" s="155"/>
      <c r="AVY102" s="155"/>
      <c r="AVZ102" s="155"/>
      <c r="AWA102" s="155"/>
      <c r="AWB102" s="155"/>
      <c r="AWC102" s="155"/>
      <c r="AWD102" s="155"/>
      <c r="AWE102" s="155"/>
      <c r="AWF102" s="155"/>
      <c r="AWG102" s="155"/>
      <c r="AWH102" s="155"/>
      <c r="AWI102" s="155"/>
      <c r="AWJ102" s="155"/>
      <c r="AWK102" s="155"/>
      <c r="AWL102" s="155"/>
      <c r="AWM102" s="155"/>
      <c r="AWN102" s="155"/>
      <c r="AWO102" s="155"/>
      <c r="AWP102" s="155"/>
      <c r="AWQ102" s="155"/>
      <c r="AWR102" s="155"/>
      <c r="AWS102" s="155"/>
      <c r="AWT102" s="155"/>
      <c r="AWU102" s="155"/>
      <c r="AWV102" s="155"/>
      <c r="AWW102" s="155"/>
      <c r="AWX102" s="155"/>
      <c r="AWY102" s="155"/>
      <c r="AWZ102" s="155"/>
      <c r="AXA102" s="155"/>
      <c r="AXB102" s="155"/>
      <c r="AXC102" s="155"/>
      <c r="AXD102" s="155"/>
      <c r="AXE102" s="155"/>
      <c r="AXF102" s="155"/>
      <c r="AXG102" s="155"/>
      <c r="AXH102" s="155"/>
      <c r="AXI102" s="155"/>
      <c r="AXJ102" s="155"/>
      <c r="AXK102" s="155"/>
      <c r="AXL102" s="155"/>
      <c r="AXM102" s="155"/>
      <c r="AXN102" s="155"/>
      <c r="AXO102" s="155"/>
      <c r="AXP102" s="155"/>
      <c r="AXQ102" s="155"/>
      <c r="AXR102" s="155"/>
      <c r="AXS102" s="155"/>
      <c r="AXT102" s="155"/>
      <c r="AXU102" s="155"/>
      <c r="AXV102" s="155"/>
      <c r="AXW102" s="155"/>
      <c r="AXX102" s="155"/>
      <c r="AXY102" s="155"/>
      <c r="AXZ102" s="155"/>
      <c r="AYA102" s="155"/>
      <c r="AYB102" s="155"/>
      <c r="AYC102" s="155"/>
      <c r="AYD102" s="155"/>
      <c r="AYE102" s="155"/>
      <c r="AYF102" s="155"/>
      <c r="AYG102" s="155"/>
      <c r="AYH102" s="155"/>
      <c r="AYI102" s="155"/>
      <c r="AYJ102" s="155"/>
      <c r="AYK102" s="155"/>
      <c r="AYL102" s="155"/>
      <c r="AYM102" s="155"/>
      <c r="AYN102" s="155"/>
      <c r="AYO102" s="155"/>
      <c r="AYP102" s="155"/>
      <c r="AYQ102" s="155"/>
      <c r="AYR102" s="155"/>
      <c r="AYS102" s="155"/>
      <c r="AYT102" s="155"/>
      <c r="AYU102" s="155"/>
      <c r="AYV102" s="155"/>
      <c r="AYW102" s="155"/>
      <c r="AYX102" s="155"/>
      <c r="AYY102" s="155"/>
      <c r="AYZ102" s="155"/>
      <c r="AZA102" s="155"/>
      <c r="AZB102" s="155"/>
      <c r="AZC102" s="155"/>
      <c r="AZD102" s="155"/>
      <c r="AZE102" s="155"/>
      <c r="AZF102" s="155"/>
      <c r="AZG102" s="155"/>
      <c r="AZH102" s="155"/>
      <c r="AZI102" s="155"/>
      <c r="AZJ102" s="155"/>
      <c r="AZK102" s="155"/>
      <c r="AZL102" s="155"/>
      <c r="AZM102" s="155"/>
      <c r="AZN102" s="155"/>
      <c r="AZO102" s="155"/>
      <c r="AZP102" s="155"/>
      <c r="AZQ102" s="155"/>
      <c r="AZR102" s="155"/>
      <c r="AZS102" s="155"/>
      <c r="AZT102" s="155"/>
      <c r="AZU102" s="155"/>
      <c r="AZV102" s="155"/>
      <c r="AZW102" s="155"/>
      <c r="AZX102" s="155"/>
      <c r="AZY102" s="155"/>
      <c r="AZZ102" s="155"/>
      <c r="BAA102" s="155"/>
      <c r="BAB102" s="155"/>
      <c r="BAC102" s="155"/>
      <c r="BAD102" s="155"/>
      <c r="BAE102" s="155"/>
      <c r="BAF102" s="155"/>
      <c r="BAG102" s="155"/>
      <c r="BAH102" s="155"/>
      <c r="BAI102" s="155"/>
      <c r="BAJ102" s="155"/>
      <c r="BAK102" s="155"/>
      <c r="BAL102" s="155"/>
      <c r="BAM102" s="155"/>
      <c r="BAN102" s="155"/>
      <c r="BAO102" s="155"/>
      <c r="BAP102" s="155"/>
      <c r="BAQ102" s="155"/>
      <c r="BAR102" s="155"/>
      <c r="BAS102" s="155"/>
      <c r="BAT102" s="155"/>
      <c r="BAU102" s="155"/>
      <c r="BAV102" s="155"/>
      <c r="BAW102" s="155"/>
      <c r="BAX102" s="155"/>
      <c r="BAY102" s="155"/>
      <c r="BAZ102" s="155"/>
      <c r="BBA102" s="155"/>
      <c r="BBB102" s="155"/>
      <c r="BBC102" s="155"/>
      <c r="BBD102" s="155"/>
      <c r="BBE102" s="155"/>
      <c r="BBF102" s="155"/>
      <c r="BBG102" s="155"/>
      <c r="BBH102" s="155"/>
      <c r="BBI102" s="155"/>
      <c r="BBJ102" s="155"/>
      <c r="BBK102" s="155"/>
      <c r="BBL102" s="155"/>
      <c r="BBM102" s="155"/>
      <c r="BBN102" s="155"/>
      <c r="BBO102" s="155"/>
      <c r="BBP102" s="155"/>
      <c r="BBQ102" s="155"/>
      <c r="BBR102" s="155"/>
      <c r="BBS102" s="155"/>
      <c r="BBT102" s="155"/>
      <c r="BBU102" s="155"/>
      <c r="BBV102" s="155"/>
      <c r="BBW102" s="155"/>
      <c r="BBX102" s="155"/>
      <c r="BBY102" s="155"/>
      <c r="BBZ102" s="155"/>
      <c r="BCA102" s="155"/>
      <c r="BCB102" s="155"/>
      <c r="BCC102" s="155"/>
      <c r="BCD102" s="155"/>
      <c r="BCE102" s="155"/>
      <c r="BCF102" s="155"/>
      <c r="BCG102" s="155"/>
      <c r="BCH102" s="155"/>
      <c r="BCI102" s="155"/>
      <c r="BCJ102" s="155"/>
      <c r="BCK102" s="155"/>
      <c r="BCL102" s="155"/>
      <c r="BCM102" s="155"/>
      <c r="BCN102" s="155"/>
      <c r="BCO102" s="155"/>
      <c r="BCP102" s="155"/>
      <c r="BCQ102" s="155"/>
      <c r="BCR102" s="155"/>
      <c r="BCS102" s="155"/>
      <c r="BCT102" s="155"/>
      <c r="BCU102" s="155"/>
      <c r="BCV102" s="155"/>
      <c r="BCW102" s="155"/>
      <c r="BCX102" s="155"/>
      <c r="BCY102" s="155"/>
      <c r="BCZ102" s="155"/>
      <c r="BDA102" s="155"/>
      <c r="BDB102" s="155"/>
      <c r="BDC102" s="155"/>
      <c r="BDD102" s="155"/>
      <c r="BDE102" s="155"/>
      <c r="BDF102" s="155"/>
      <c r="BDG102" s="155"/>
      <c r="BDH102" s="155"/>
      <c r="BDI102" s="155"/>
      <c r="BDJ102" s="155"/>
      <c r="BDK102" s="155"/>
      <c r="BDL102" s="155"/>
      <c r="BDM102" s="155"/>
      <c r="BDN102" s="155"/>
      <c r="BDO102" s="155"/>
      <c r="BDP102" s="155"/>
      <c r="BDQ102" s="155"/>
      <c r="BDR102" s="155"/>
      <c r="BDS102" s="155"/>
      <c r="BDT102" s="155"/>
      <c r="BDU102" s="155"/>
      <c r="BDV102" s="155"/>
      <c r="BDW102" s="155"/>
      <c r="BDX102" s="155"/>
      <c r="BDY102" s="155"/>
      <c r="BDZ102" s="155"/>
      <c r="BEA102" s="155"/>
      <c r="BEB102" s="155"/>
      <c r="BEC102" s="155"/>
      <c r="BED102" s="155"/>
      <c r="BEE102" s="155"/>
      <c r="BEF102" s="155"/>
      <c r="BEG102" s="155"/>
      <c r="BEH102" s="155"/>
      <c r="BEI102" s="155"/>
      <c r="BEJ102" s="155"/>
      <c r="BEK102" s="155"/>
      <c r="BEL102" s="155"/>
      <c r="BEM102" s="155"/>
      <c r="BEN102" s="155"/>
      <c r="BEO102" s="155"/>
      <c r="BEP102" s="155"/>
      <c r="BEQ102" s="155"/>
      <c r="BER102" s="155"/>
      <c r="BES102" s="155"/>
      <c r="BET102" s="155"/>
      <c r="BEU102" s="155"/>
      <c r="BEV102" s="155"/>
      <c r="BEW102" s="155"/>
      <c r="BEX102" s="155"/>
      <c r="BEY102" s="155"/>
      <c r="BEZ102" s="155"/>
      <c r="BFA102" s="155"/>
      <c r="BFB102" s="155"/>
      <c r="BFC102" s="155"/>
      <c r="BFD102" s="155"/>
      <c r="BFE102" s="155"/>
      <c r="BFF102" s="155"/>
      <c r="BFG102" s="155"/>
      <c r="BFH102" s="155"/>
      <c r="BFI102" s="155"/>
      <c r="BFJ102" s="155"/>
      <c r="BFK102" s="155"/>
      <c r="BFL102" s="155"/>
      <c r="BFM102" s="155"/>
      <c r="BFN102" s="155"/>
      <c r="BFO102" s="155"/>
      <c r="BFP102" s="155"/>
      <c r="BFQ102" s="155"/>
      <c r="BFR102" s="155"/>
      <c r="BFS102" s="155"/>
      <c r="BFT102" s="155"/>
      <c r="BFU102" s="155"/>
      <c r="BFV102" s="155"/>
      <c r="BFW102" s="155"/>
      <c r="BFX102" s="155"/>
      <c r="BFY102" s="155"/>
      <c r="BFZ102" s="155"/>
      <c r="BGA102" s="155"/>
      <c r="BGB102" s="155"/>
      <c r="BGC102" s="155"/>
      <c r="BGD102" s="155"/>
      <c r="BGE102" s="155"/>
      <c r="BGF102" s="155"/>
      <c r="BGG102" s="155"/>
      <c r="BGH102" s="155"/>
      <c r="BGI102" s="155"/>
      <c r="BGJ102" s="155"/>
      <c r="BGK102" s="155"/>
      <c r="BGL102" s="155"/>
      <c r="BGM102" s="155"/>
      <c r="BGN102" s="155"/>
      <c r="BGO102" s="155"/>
      <c r="BGP102" s="155"/>
      <c r="BGQ102" s="155"/>
      <c r="BGR102" s="155"/>
      <c r="BGS102" s="155"/>
      <c r="BGT102" s="155"/>
      <c r="BGU102" s="155"/>
      <c r="BGV102" s="155"/>
      <c r="BGW102" s="155"/>
      <c r="BGX102" s="155"/>
      <c r="BGY102" s="155"/>
      <c r="BGZ102" s="155"/>
      <c r="BHA102" s="155"/>
      <c r="BHB102" s="155"/>
      <c r="BHC102" s="155"/>
      <c r="BHD102" s="155"/>
      <c r="BHE102" s="155"/>
      <c r="BHF102" s="155"/>
      <c r="BHG102" s="155"/>
      <c r="BHH102" s="155"/>
      <c r="BHI102" s="155"/>
      <c r="BHJ102" s="155"/>
      <c r="BHK102" s="155"/>
      <c r="BHL102" s="155"/>
      <c r="BHM102" s="155"/>
      <c r="BHN102" s="155"/>
      <c r="BHO102" s="155"/>
      <c r="BHP102" s="155"/>
      <c r="BHQ102" s="155"/>
      <c r="BHR102" s="155"/>
      <c r="BHS102" s="155"/>
      <c r="BHT102" s="155"/>
      <c r="BHU102" s="155"/>
      <c r="BHV102" s="155"/>
      <c r="BHW102" s="155"/>
      <c r="BHX102" s="155"/>
      <c r="BHY102" s="155"/>
      <c r="BHZ102" s="155"/>
      <c r="BIA102" s="155"/>
      <c r="BIB102" s="155"/>
      <c r="BIC102" s="155"/>
      <c r="BID102" s="155"/>
      <c r="BIE102" s="155"/>
      <c r="BIF102" s="155"/>
      <c r="BIG102" s="155"/>
      <c r="BIH102" s="155"/>
      <c r="BII102" s="155"/>
      <c r="BIJ102" s="155"/>
      <c r="BIK102" s="155"/>
      <c r="BIL102" s="155"/>
      <c r="BIM102" s="155"/>
      <c r="BIN102" s="155"/>
      <c r="BIO102" s="155"/>
      <c r="BIP102" s="155"/>
      <c r="BIQ102" s="155"/>
      <c r="BIR102" s="155"/>
      <c r="BIS102" s="155"/>
      <c r="BIT102" s="155"/>
      <c r="BIU102" s="155"/>
      <c r="BIV102" s="155"/>
      <c r="BIW102" s="155"/>
      <c r="BIX102" s="155"/>
      <c r="BIY102" s="155"/>
      <c r="BIZ102" s="155"/>
      <c r="BJA102" s="155"/>
      <c r="BJB102" s="155"/>
      <c r="BJC102" s="155"/>
      <c r="BJD102" s="155"/>
      <c r="BJE102" s="155"/>
      <c r="BJF102" s="155"/>
      <c r="BJG102" s="155"/>
      <c r="BJH102" s="155"/>
      <c r="BJI102" s="155"/>
      <c r="BJJ102" s="155"/>
      <c r="BJK102" s="155"/>
      <c r="BJL102" s="155"/>
      <c r="BJM102" s="155"/>
      <c r="BJN102" s="155"/>
      <c r="BJO102" s="155"/>
      <c r="BJP102" s="155"/>
      <c r="BJQ102" s="155"/>
      <c r="BJR102" s="155"/>
      <c r="BJS102" s="155"/>
      <c r="BJT102" s="155"/>
      <c r="BJU102" s="155"/>
      <c r="BJV102" s="155"/>
      <c r="BJW102" s="155"/>
      <c r="BJX102" s="155"/>
      <c r="BJY102" s="155"/>
      <c r="BJZ102" s="155"/>
      <c r="BKA102" s="155"/>
      <c r="BKB102" s="155"/>
      <c r="BKC102" s="155"/>
      <c r="BKD102" s="155"/>
      <c r="BKE102" s="155"/>
      <c r="BKF102" s="155"/>
      <c r="BKG102" s="155"/>
      <c r="BKH102" s="155"/>
      <c r="BKI102" s="155"/>
      <c r="BKJ102" s="155"/>
      <c r="BKK102" s="155"/>
      <c r="BKL102" s="155"/>
      <c r="BKM102" s="155"/>
      <c r="BKN102" s="155"/>
      <c r="BKO102" s="155"/>
      <c r="BKP102" s="155"/>
      <c r="BKQ102" s="155"/>
      <c r="BKR102" s="155"/>
      <c r="BKS102" s="155"/>
      <c r="BKT102" s="155"/>
      <c r="BKU102" s="155"/>
      <c r="BKV102" s="155"/>
      <c r="BKW102" s="155"/>
      <c r="BKX102" s="155"/>
      <c r="BKY102" s="155"/>
      <c r="BKZ102" s="155"/>
      <c r="BLA102" s="155"/>
      <c r="BLB102" s="155"/>
      <c r="BLC102" s="155"/>
      <c r="BLD102" s="155"/>
      <c r="BLE102" s="155"/>
      <c r="BLF102" s="155"/>
      <c r="BLG102" s="155"/>
      <c r="BLH102" s="155"/>
      <c r="BLI102" s="155"/>
      <c r="BLJ102" s="155"/>
      <c r="BLK102" s="155"/>
      <c r="BLL102" s="155"/>
      <c r="BLM102" s="155"/>
      <c r="BLN102" s="155"/>
      <c r="BLO102" s="155"/>
      <c r="BLP102" s="155"/>
      <c r="BLQ102" s="155"/>
      <c r="BLR102" s="155"/>
      <c r="BLS102" s="155"/>
      <c r="BLT102" s="155"/>
      <c r="BLU102" s="155"/>
      <c r="BLV102" s="155"/>
      <c r="BLW102" s="155"/>
      <c r="BLX102" s="155"/>
      <c r="BLY102" s="155"/>
      <c r="BLZ102" s="155"/>
      <c r="BMA102" s="155"/>
      <c r="BMB102" s="155"/>
      <c r="BMC102" s="155"/>
      <c r="BMD102" s="155"/>
      <c r="BME102" s="155"/>
      <c r="BMF102" s="155"/>
      <c r="BMG102" s="155"/>
      <c r="BMH102" s="155"/>
      <c r="BMI102" s="155"/>
      <c r="BMJ102" s="155"/>
      <c r="BMK102" s="155"/>
      <c r="BML102" s="155"/>
      <c r="BMM102" s="155"/>
      <c r="BMN102" s="155"/>
      <c r="BMO102" s="155"/>
      <c r="BMP102" s="155"/>
      <c r="BMQ102" s="155"/>
      <c r="BMR102" s="155"/>
      <c r="BMS102" s="155"/>
      <c r="BMT102" s="155"/>
      <c r="BMU102" s="155"/>
      <c r="BMV102" s="155"/>
      <c r="BMW102" s="155"/>
      <c r="BMX102" s="155"/>
      <c r="BMY102" s="155"/>
      <c r="BMZ102" s="155"/>
      <c r="BNA102" s="155"/>
      <c r="BNB102" s="155"/>
      <c r="BNC102" s="155"/>
      <c r="BND102" s="155"/>
      <c r="BNE102" s="155"/>
      <c r="BNF102" s="155"/>
      <c r="BNG102" s="155"/>
      <c r="BNH102" s="155"/>
      <c r="BNI102" s="155"/>
      <c r="BNJ102" s="155"/>
      <c r="BNK102" s="155"/>
      <c r="BNL102" s="155"/>
      <c r="BNM102" s="155"/>
      <c r="BNN102" s="155"/>
      <c r="BNO102" s="155"/>
      <c r="BNP102" s="155"/>
      <c r="BNQ102" s="155"/>
      <c r="BNR102" s="155"/>
      <c r="BNS102" s="155"/>
      <c r="BNT102" s="155"/>
      <c r="BNU102" s="155"/>
      <c r="BNV102" s="155"/>
      <c r="BNW102" s="155"/>
      <c r="BNX102" s="155"/>
      <c r="BNY102" s="155"/>
      <c r="BNZ102" s="155"/>
      <c r="BOA102" s="155"/>
      <c r="BOB102" s="155"/>
      <c r="BOC102" s="155"/>
      <c r="BOD102" s="155"/>
      <c r="BOE102" s="155"/>
      <c r="BOF102" s="155"/>
      <c r="BOG102" s="155"/>
      <c r="BOH102" s="155"/>
      <c r="BOI102" s="155"/>
      <c r="BOJ102" s="155"/>
      <c r="BOK102" s="155"/>
      <c r="BOL102" s="155"/>
      <c r="BOM102" s="155"/>
      <c r="BON102" s="155"/>
      <c r="BOO102" s="155"/>
      <c r="BOP102" s="155"/>
      <c r="BOQ102" s="155"/>
      <c r="BOR102" s="155"/>
      <c r="BOS102" s="155"/>
      <c r="BOT102" s="155"/>
      <c r="BOU102" s="155"/>
      <c r="BOV102" s="155"/>
      <c r="BOW102" s="155"/>
      <c r="BOX102" s="155"/>
      <c r="BOY102" s="155"/>
      <c r="BOZ102" s="155"/>
      <c r="BPA102" s="155"/>
      <c r="BPB102" s="155"/>
      <c r="BPC102" s="155"/>
      <c r="BPD102" s="155"/>
      <c r="BPE102" s="155"/>
      <c r="BPF102" s="155"/>
      <c r="BPG102" s="155"/>
      <c r="BPH102" s="155"/>
      <c r="BPI102" s="155"/>
      <c r="BPJ102" s="155"/>
      <c r="BPK102" s="155"/>
      <c r="BPL102" s="155"/>
      <c r="BPM102" s="155"/>
      <c r="BPN102" s="155"/>
      <c r="BPO102" s="155"/>
      <c r="BPP102" s="155"/>
      <c r="BPQ102" s="155"/>
      <c r="BPR102" s="155"/>
      <c r="BPS102" s="155"/>
      <c r="BPT102" s="155"/>
      <c r="BPU102" s="155"/>
      <c r="BPV102" s="155"/>
      <c r="BPW102" s="155"/>
      <c r="BPX102" s="155"/>
      <c r="BPY102" s="155"/>
      <c r="BPZ102" s="155"/>
      <c r="BQA102" s="155"/>
      <c r="BQB102" s="155"/>
      <c r="BQC102" s="155"/>
      <c r="BQD102" s="155"/>
      <c r="BQE102" s="155"/>
      <c r="BQF102" s="155"/>
      <c r="BQG102" s="155"/>
      <c r="BQH102" s="155"/>
      <c r="BQI102" s="155"/>
      <c r="BQJ102" s="155"/>
      <c r="BQK102" s="155"/>
      <c r="BQL102" s="155"/>
      <c r="BQM102" s="155"/>
      <c r="BQN102" s="155"/>
      <c r="BQO102" s="155"/>
      <c r="BQP102" s="155"/>
      <c r="BQQ102" s="155"/>
      <c r="BQR102" s="155"/>
      <c r="BQS102" s="155"/>
      <c r="BQT102" s="155"/>
      <c r="BQU102" s="155"/>
      <c r="BQV102" s="155"/>
      <c r="BQW102" s="155"/>
      <c r="BQX102" s="155"/>
      <c r="BQY102" s="155"/>
      <c r="BQZ102" s="155"/>
      <c r="BRA102" s="155"/>
      <c r="BRB102" s="155"/>
      <c r="BRC102" s="155"/>
      <c r="BRD102" s="155"/>
      <c r="BRE102" s="155"/>
      <c r="BRF102" s="155"/>
      <c r="BRG102" s="155"/>
      <c r="BRH102" s="155"/>
      <c r="BRI102" s="155"/>
      <c r="BRJ102" s="155"/>
      <c r="BRK102" s="155"/>
      <c r="BRL102" s="155"/>
      <c r="BRM102" s="155"/>
      <c r="BRN102" s="155"/>
      <c r="BRO102" s="155"/>
      <c r="BRP102" s="155"/>
      <c r="BRQ102" s="155"/>
      <c r="BRR102" s="155"/>
      <c r="BRS102" s="155"/>
      <c r="BRT102" s="155"/>
      <c r="BRU102" s="155"/>
      <c r="BRV102" s="155"/>
      <c r="BRW102" s="155"/>
      <c r="BRX102" s="155"/>
      <c r="BRY102" s="155"/>
      <c r="BRZ102" s="155"/>
      <c r="BSA102" s="155"/>
      <c r="BSB102" s="155"/>
      <c r="BSC102" s="155"/>
      <c r="BSD102" s="155"/>
      <c r="BSE102" s="155"/>
      <c r="BSF102" s="155"/>
      <c r="BSG102" s="155"/>
      <c r="BSH102" s="155"/>
      <c r="BSI102" s="155"/>
      <c r="BSJ102" s="155"/>
      <c r="BSK102" s="155"/>
      <c r="BSL102" s="155"/>
      <c r="BSM102" s="155"/>
      <c r="BSN102" s="155"/>
      <c r="BSO102" s="155"/>
      <c r="BSP102" s="155"/>
      <c r="BSQ102" s="155"/>
      <c r="BSR102" s="155"/>
      <c r="BSS102" s="155"/>
      <c r="BST102" s="155"/>
      <c r="BSU102" s="155"/>
      <c r="BSV102" s="155"/>
      <c r="BSW102" s="155"/>
      <c r="BSX102" s="155"/>
      <c r="BSY102" s="155"/>
      <c r="BSZ102" s="155"/>
      <c r="BTA102" s="155"/>
      <c r="BTB102" s="155"/>
      <c r="BTC102" s="155"/>
      <c r="BTD102" s="155"/>
      <c r="BTE102" s="155"/>
      <c r="BTF102" s="155"/>
      <c r="BTG102" s="155"/>
      <c r="BTH102" s="155"/>
      <c r="BTI102" s="155"/>
      <c r="BTJ102" s="155"/>
      <c r="BTK102" s="155"/>
      <c r="BTL102" s="155"/>
      <c r="BTM102" s="155"/>
      <c r="BTN102" s="155"/>
      <c r="BTO102" s="155"/>
      <c r="BTP102" s="155"/>
      <c r="BTQ102" s="155"/>
      <c r="BTR102" s="155"/>
      <c r="BTS102" s="155"/>
      <c r="BTT102" s="155"/>
      <c r="BTU102" s="155"/>
      <c r="BTV102" s="155"/>
      <c r="BTW102" s="155"/>
      <c r="BTX102" s="155"/>
      <c r="BTY102" s="155"/>
      <c r="BTZ102" s="155"/>
      <c r="BUA102" s="155"/>
      <c r="BUB102" s="155"/>
      <c r="BUC102" s="155"/>
      <c r="BUD102" s="155"/>
      <c r="BUE102" s="155"/>
      <c r="BUF102" s="155"/>
      <c r="BUG102" s="155"/>
      <c r="BUH102" s="155"/>
      <c r="BUI102" s="155"/>
      <c r="BUJ102" s="155"/>
      <c r="BUK102" s="155"/>
      <c r="BUL102" s="155"/>
      <c r="BUM102" s="155"/>
      <c r="BUN102" s="155"/>
      <c r="BUO102" s="155"/>
      <c r="BUP102" s="155"/>
      <c r="BUQ102" s="155"/>
      <c r="BUR102" s="155"/>
      <c r="BUS102" s="155"/>
      <c r="BUT102" s="155"/>
      <c r="BUU102" s="155"/>
      <c r="BUV102" s="155"/>
      <c r="BUW102" s="155"/>
      <c r="BUX102" s="155"/>
      <c r="BUY102" s="155"/>
      <c r="BUZ102" s="155"/>
      <c r="BVA102" s="155"/>
      <c r="BVB102" s="155"/>
      <c r="BVC102" s="155"/>
      <c r="BVD102" s="155"/>
      <c r="BVE102" s="155"/>
      <c r="BVF102" s="155"/>
      <c r="BVG102" s="155"/>
      <c r="BVH102" s="155"/>
      <c r="BVI102" s="155"/>
      <c r="BVJ102" s="155"/>
      <c r="BVK102" s="155"/>
      <c r="BVL102" s="155"/>
      <c r="BVM102" s="155"/>
      <c r="BVN102" s="155"/>
      <c r="BVO102" s="155"/>
      <c r="BVP102" s="155"/>
      <c r="BVQ102" s="155"/>
      <c r="BVR102" s="155"/>
      <c r="BVS102" s="155"/>
      <c r="BVT102" s="155"/>
      <c r="BVU102" s="155"/>
      <c r="BVV102" s="155"/>
      <c r="BVW102" s="155"/>
      <c r="BVX102" s="155"/>
      <c r="BVY102" s="155"/>
      <c r="BVZ102" s="155"/>
      <c r="BWA102" s="155"/>
      <c r="BWB102" s="155"/>
      <c r="BWC102" s="155"/>
      <c r="BWD102" s="155"/>
      <c r="BWE102" s="155"/>
      <c r="BWF102" s="155"/>
      <c r="BWG102" s="155"/>
      <c r="BWH102" s="155"/>
      <c r="BWI102" s="155"/>
      <c r="BWJ102" s="155"/>
      <c r="BWK102" s="155"/>
      <c r="BWL102" s="155"/>
      <c r="BWM102" s="155"/>
      <c r="BWN102" s="155"/>
      <c r="BWO102" s="155"/>
      <c r="BWP102" s="155"/>
      <c r="BWQ102" s="155"/>
      <c r="BWR102" s="155"/>
      <c r="BWS102" s="155"/>
      <c r="BWT102" s="155"/>
      <c r="BWU102" s="155"/>
      <c r="BWV102" s="155"/>
      <c r="BWW102" s="155"/>
      <c r="BWX102" s="155"/>
      <c r="BWY102" s="155"/>
      <c r="BWZ102" s="155"/>
      <c r="BXA102" s="155"/>
      <c r="BXB102" s="155"/>
      <c r="BXC102" s="155"/>
      <c r="BXD102" s="155"/>
      <c r="BXE102" s="155"/>
      <c r="BXF102" s="155"/>
      <c r="BXG102" s="155"/>
      <c r="BXH102" s="155"/>
      <c r="BXI102" s="155"/>
      <c r="BXJ102" s="155"/>
      <c r="BXK102" s="155"/>
      <c r="BXL102" s="155"/>
      <c r="BXM102" s="155"/>
      <c r="BXN102" s="155"/>
      <c r="BXO102" s="155"/>
      <c r="BXP102" s="155"/>
      <c r="BXQ102" s="155"/>
      <c r="BXR102" s="155"/>
      <c r="BXS102" s="155"/>
      <c r="BXT102" s="155"/>
      <c r="BXU102" s="155"/>
      <c r="BXV102" s="155"/>
      <c r="BXW102" s="155"/>
      <c r="BXX102" s="155"/>
      <c r="BXY102" s="155"/>
      <c r="BXZ102" s="155"/>
      <c r="BYA102" s="155"/>
      <c r="BYB102" s="155"/>
      <c r="BYC102" s="155"/>
      <c r="BYD102" s="155"/>
      <c r="BYE102" s="155"/>
      <c r="BYF102" s="155"/>
      <c r="BYG102" s="155"/>
      <c r="BYH102" s="155"/>
      <c r="BYI102" s="155"/>
      <c r="BYJ102" s="155"/>
      <c r="BYK102" s="155"/>
      <c r="BYL102" s="155"/>
      <c r="BYM102" s="155"/>
      <c r="BYN102" s="155"/>
      <c r="BYO102" s="155"/>
      <c r="BYP102" s="155"/>
      <c r="BYQ102" s="155"/>
      <c r="BYR102" s="155"/>
      <c r="BYS102" s="155"/>
      <c r="BYT102" s="155"/>
      <c r="BYU102" s="155"/>
      <c r="BYV102" s="155"/>
      <c r="BYW102" s="155"/>
      <c r="BYX102" s="155"/>
      <c r="BYY102" s="155"/>
      <c r="BYZ102" s="155"/>
      <c r="BZA102" s="155"/>
      <c r="BZB102" s="155"/>
      <c r="BZC102" s="155"/>
      <c r="BZD102" s="155"/>
      <c r="BZE102" s="155"/>
      <c r="BZF102" s="155"/>
      <c r="BZG102" s="155"/>
      <c r="BZH102" s="155"/>
      <c r="BZI102" s="155"/>
      <c r="BZJ102" s="155"/>
      <c r="BZK102" s="155"/>
      <c r="BZL102" s="155"/>
      <c r="BZM102" s="155"/>
      <c r="BZN102" s="155"/>
      <c r="BZO102" s="155"/>
      <c r="BZP102" s="155"/>
      <c r="BZQ102" s="155"/>
      <c r="BZR102" s="155"/>
      <c r="BZS102" s="155"/>
      <c r="BZT102" s="155"/>
      <c r="BZU102" s="155"/>
      <c r="BZV102" s="155"/>
      <c r="BZW102" s="155"/>
      <c r="BZX102" s="155"/>
      <c r="BZY102" s="155"/>
      <c r="BZZ102" s="155"/>
      <c r="CAA102" s="155"/>
      <c r="CAB102" s="155"/>
      <c r="CAC102" s="155"/>
      <c r="CAD102" s="155"/>
      <c r="CAE102" s="155"/>
      <c r="CAF102" s="155"/>
      <c r="CAG102" s="155"/>
      <c r="CAH102" s="155"/>
      <c r="CAI102" s="155"/>
      <c r="CAJ102" s="155"/>
      <c r="CAK102" s="155"/>
      <c r="CAL102" s="155"/>
      <c r="CAM102" s="155"/>
      <c r="CAN102" s="155"/>
      <c r="CAO102" s="155"/>
      <c r="CAP102" s="155"/>
      <c r="CAQ102" s="155"/>
      <c r="CAR102" s="155"/>
      <c r="CAS102" s="155"/>
      <c r="CAT102" s="155"/>
      <c r="CAU102" s="155"/>
      <c r="CAV102" s="155"/>
      <c r="CAW102" s="155"/>
      <c r="CAX102" s="155"/>
      <c r="CAY102" s="155"/>
      <c r="CAZ102" s="155"/>
      <c r="CBA102" s="155"/>
      <c r="CBB102" s="155"/>
      <c r="CBC102" s="155"/>
      <c r="CBD102" s="155"/>
      <c r="CBE102" s="155"/>
      <c r="CBF102" s="155"/>
      <c r="CBG102" s="155"/>
      <c r="CBH102" s="155"/>
      <c r="CBI102" s="155"/>
      <c r="CBJ102" s="155"/>
      <c r="CBK102" s="155"/>
      <c r="CBL102" s="155"/>
    </row>
    <row r="103" spans="2:2092" s="135" customFormat="1" ht="30">
      <c r="B103" s="84" t="s">
        <v>166</v>
      </c>
      <c r="C103" s="39"/>
      <c r="D103" s="58">
        <v>206.7</v>
      </c>
      <c r="E103" s="58">
        <v>246.2</v>
      </c>
      <c r="F103" s="59">
        <v>74.900000000000006</v>
      </c>
      <c r="G103" s="58">
        <v>837</v>
      </c>
      <c r="H103" s="58">
        <v>405</v>
      </c>
      <c r="I103" s="58">
        <v>197</v>
      </c>
      <c r="J103" s="58">
        <v>317</v>
      </c>
      <c r="K103" s="58">
        <v>271.10000000000002</v>
      </c>
      <c r="L103" s="58">
        <v>317</v>
      </c>
      <c r="M103" s="58">
        <v>49.5</v>
      </c>
      <c r="N103" s="56">
        <f>SUM(D103:M103)</f>
        <v>2921.4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155"/>
      <c r="FH103" s="155"/>
      <c r="FI103" s="155"/>
      <c r="FJ103" s="155"/>
      <c r="FK103" s="155"/>
      <c r="FL103" s="155"/>
      <c r="FM103" s="155"/>
      <c r="FN103" s="155"/>
      <c r="FO103" s="155"/>
      <c r="FP103" s="155"/>
      <c r="FQ103" s="155"/>
      <c r="FR103" s="155"/>
      <c r="FS103" s="155"/>
      <c r="FT103" s="155"/>
      <c r="FU103" s="155"/>
      <c r="FV103" s="155"/>
      <c r="FW103" s="155"/>
      <c r="FX103" s="155"/>
      <c r="FY103" s="155"/>
      <c r="FZ103" s="155"/>
      <c r="GA103" s="155"/>
      <c r="GB103" s="155"/>
      <c r="GC103" s="155"/>
      <c r="GD103" s="155"/>
      <c r="GE103" s="155"/>
      <c r="GF103" s="155"/>
      <c r="GG103" s="155"/>
      <c r="GH103" s="155"/>
      <c r="GI103" s="155"/>
      <c r="GJ103" s="155"/>
      <c r="GK103" s="155"/>
      <c r="GL103" s="155"/>
      <c r="GM103" s="155"/>
      <c r="GN103" s="155"/>
      <c r="GO103" s="155"/>
      <c r="GP103" s="155"/>
      <c r="GQ103" s="155"/>
      <c r="GR103" s="155"/>
      <c r="GS103" s="155"/>
      <c r="GT103" s="155"/>
      <c r="GU103" s="155"/>
      <c r="GV103" s="155"/>
      <c r="GW103" s="155"/>
      <c r="GX103" s="155"/>
      <c r="GY103" s="155"/>
      <c r="GZ103" s="155"/>
      <c r="HA103" s="155"/>
      <c r="HB103" s="155"/>
      <c r="HC103" s="155"/>
      <c r="HD103" s="155"/>
      <c r="HE103" s="155"/>
      <c r="HF103" s="155"/>
      <c r="HG103" s="155"/>
      <c r="HH103" s="155"/>
      <c r="HI103" s="155"/>
      <c r="HJ103" s="155"/>
      <c r="HK103" s="155"/>
      <c r="HL103" s="155"/>
      <c r="HM103" s="155"/>
      <c r="HN103" s="155"/>
      <c r="HO103" s="155"/>
      <c r="HP103" s="155"/>
      <c r="HQ103" s="155"/>
      <c r="HR103" s="155"/>
      <c r="HS103" s="155"/>
      <c r="HT103" s="155"/>
      <c r="HU103" s="155"/>
      <c r="HV103" s="155"/>
      <c r="HW103" s="155"/>
      <c r="HX103" s="155"/>
      <c r="HY103" s="155"/>
      <c r="HZ103" s="155"/>
      <c r="IA103" s="155"/>
      <c r="IB103" s="155"/>
      <c r="IC103" s="155"/>
      <c r="ID103" s="155"/>
      <c r="IE103" s="155"/>
      <c r="IF103" s="155"/>
      <c r="IG103" s="155"/>
      <c r="IH103" s="155"/>
      <c r="II103" s="155"/>
      <c r="IJ103" s="155"/>
      <c r="IK103" s="155"/>
      <c r="IL103" s="155"/>
      <c r="IM103" s="155"/>
      <c r="IN103" s="155"/>
      <c r="IO103" s="155"/>
      <c r="IP103" s="155"/>
      <c r="IQ103" s="155"/>
      <c r="IR103" s="155"/>
      <c r="IS103" s="155"/>
      <c r="IT103" s="155"/>
      <c r="IU103" s="155"/>
      <c r="IV103" s="155"/>
      <c r="IW103" s="155"/>
      <c r="IX103" s="155"/>
      <c r="IY103" s="155"/>
      <c r="IZ103" s="155"/>
      <c r="JA103" s="155"/>
      <c r="JB103" s="155"/>
      <c r="JC103" s="155"/>
      <c r="JD103" s="155"/>
      <c r="JE103" s="155"/>
      <c r="JF103" s="155"/>
      <c r="JG103" s="155"/>
      <c r="JH103" s="155"/>
      <c r="JI103" s="155"/>
      <c r="JJ103" s="155"/>
      <c r="JK103" s="155"/>
      <c r="JL103" s="155"/>
      <c r="JM103" s="155"/>
      <c r="JN103" s="155"/>
      <c r="JO103" s="155"/>
      <c r="JP103" s="155"/>
      <c r="JQ103" s="155"/>
      <c r="JR103" s="155"/>
      <c r="JS103" s="155"/>
      <c r="JT103" s="155"/>
      <c r="JU103" s="155"/>
      <c r="JV103" s="155"/>
      <c r="JW103" s="155"/>
      <c r="JX103" s="155"/>
      <c r="JY103" s="155"/>
      <c r="JZ103" s="155"/>
      <c r="KA103" s="155"/>
      <c r="KB103" s="155"/>
      <c r="KC103" s="155"/>
      <c r="KD103" s="155"/>
      <c r="KE103" s="155"/>
      <c r="KF103" s="155"/>
      <c r="KG103" s="155"/>
      <c r="KH103" s="155"/>
      <c r="KI103" s="155"/>
      <c r="KJ103" s="155"/>
      <c r="KK103" s="155"/>
      <c r="KL103" s="155"/>
      <c r="KM103" s="155"/>
      <c r="KN103" s="155"/>
      <c r="KO103" s="155"/>
      <c r="KP103" s="155"/>
      <c r="KQ103" s="155"/>
      <c r="KR103" s="155"/>
      <c r="KS103" s="155"/>
      <c r="KT103" s="155"/>
      <c r="KU103" s="155"/>
      <c r="KV103" s="155"/>
      <c r="KW103" s="155"/>
      <c r="KX103" s="155"/>
      <c r="KY103" s="155"/>
      <c r="KZ103" s="155"/>
      <c r="LA103" s="155"/>
      <c r="LB103" s="155"/>
      <c r="LC103" s="155"/>
      <c r="LD103" s="155"/>
      <c r="LE103" s="155"/>
      <c r="LF103" s="155"/>
      <c r="LG103" s="155"/>
      <c r="LH103" s="155"/>
      <c r="LI103" s="155"/>
      <c r="LJ103" s="155"/>
      <c r="LK103" s="155"/>
      <c r="LL103" s="155"/>
      <c r="LM103" s="155"/>
      <c r="LN103" s="155"/>
      <c r="LO103" s="155"/>
      <c r="LP103" s="155"/>
      <c r="LQ103" s="155"/>
      <c r="LR103" s="155"/>
      <c r="LS103" s="155"/>
      <c r="LT103" s="155"/>
      <c r="LU103" s="155"/>
      <c r="LV103" s="155"/>
      <c r="LW103" s="155"/>
      <c r="LX103" s="155"/>
      <c r="LY103" s="155"/>
      <c r="LZ103" s="155"/>
      <c r="MA103" s="155"/>
      <c r="MB103" s="155"/>
      <c r="MC103" s="155"/>
      <c r="MD103" s="155"/>
      <c r="ME103" s="155"/>
      <c r="MF103" s="155"/>
      <c r="MG103" s="155"/>
      <c r="MH103" s="155"/>
      <c r="MI103" s="155"/>
      <c r="MJ103" s="155"/>
      <c r="MK103" s="155"/>
      <c r="ML103" s="155"/>
      <c r="MM103" s="155"/>
      <c r="MN103" s="155"/>
      <c r="MO103" s="155"/>
      <c r="MP103" s="155"/>
      <c r="MQ103" s="155"/>
      <c r="MR103" s="155"/>
      <c r="MS103" s="155"/>
      <c r="MT103" s="155"/>
      <c r="MU103" s="155"/>
      <c r="MV103" s="155"/>
      <c r="MW103" s="155"/>
      <c r="MX103" s="155"/>
      <c r="MY103" s="155"/>
      <c r="MZ103" s="155"/>
      <c r="NA103" s="155"/>
      <c r="NB103" s="155"/>
      <c r="NC103" s="155"/>
      <c r="ND103" s="155"/>
      <c r="NE103" s="155"/>
      <c r="NF103" s="155"/>
      <c r="NG103" s="155"/>
      <c r="NH103" s="155"/>
      <c r="NI103" s="155"/>
      <c r="NJ103" s="155"/>
      <c r="NK103" s="155"/>
      <c r="NL103" s="155"/>
      <c r="NM103" s="155"/>
      <c r="NN103" s="155"/>
      <c r="NO103" s="155"/>
      <c r="NP103" s="155"/>
      <c r="NQ103" s="155"/>
      <c r="NR103" s="155"/>
      <c r="NS103" s="155"/>
      <c r="NT103" s="155"/>
      <c r="NU103" s="155"/>
      <c r="NV103" s="155"/>
      <c r="NW103" s="155"/>
      <c r="NX103" s="155"/>
      <c r="NY103" s="155"/>
      <c r="NZ103" s="155"/>
      <c r="OA103" s="155"/>
      <c r="OB103" s="155"/>
      <c r="OC103" s="155"/>
      <c r="OD103" s="155"/>
      <c r="OE103" s="155"/>
      <c r="OF103" s="155"/>
      <c r="OG103" s="155"/>
      <c r="OH103" s="155"/>
      <c r="OI103" s="155"/>
      <c r="OJ103" s="155"/>
      <c r="OK103" s="155"/>
      <c r="OL103" s="155"/>
      <c r="OM103" s="155"/>
      <c r="ON103" s="155"/>
      <c r="OO103" s="155"/>
      <c r="OP103" s="155"/>
      <c r="OQ103" s="155"/>
      <c r="OR103" s="155"/>
      <c r="OS103" s="155"/>
      <c r="OT103" s="155"/>
      <c r="OU103" s="155"/>
      <c r="OV103" s="155"/>
      <c r="OW103" s="155"/>
      <c r="OX103" s="155"/>
      <c r="OY103" s="155"/>
      <c r="OZ103" s="155"/>
      <c r="PA103" s="155"/>
      <c r="PB103" s="155"/>
      <c r="PC103" s="155"/>
      <c r="PD103" s="155"/>
      <c r="PE103" s="155"/>
      <c r="PF103" s="155"/>
      <c r="PG103" s="155"/>
      <c r="PH103" s="155"/>
      <c r="PI103" s="155"/>
      <c r="PJ103" s="155"/>
      <c r="PK103" s="155"/>
      <c r="PL103" s="155"/>
      <c r="PM103" s="155"/>
      <c r="PN103" s="155"/>
      <c r="PO103" s="155"/>
      <c r="PP103" s="155"/>
      <c r="PQ103" s="155"/>
      <c r="PR103" s="155"/>
      <c r="PS103" s="155"/>
      <c r="PT103" s="155"/>
      <c r="PU103" s="155"/>
      <c r="PV103" s="155"/>
      <c r="PW103" s="155"/>
      <c r="PX103" s="155"/>
      <c r="PY103" s="155"/>
      <c r="PZ103" s="155"/>
      <c r="QA103" s="155"/>
      <c r="QB103" s="155"/>
      <c r="QC103" s="155"/>
      <c r="QD103" s="155"/>
      <c r="QE103" s="155"/>
      <c r="QF103" s="155"/>
      <c r="QG103" s="155"/>
      <c r="QH103" s="155"/>
      <c r="QI103" s="155"/>
      <c r="QJ103" s="155"/>
      <c r="QK103" s="155"/>
      <c r="QL103" s="155"/>
      <c r="QM103" s="155"/>
      <c r="QN103" s="155"/>
      <c r="QO103" s="155"/>
      <c r="QP103" s="155"/>
      <c r="QQ103" s="155"/>
      <c r="QR103" s="155"/>
      <c r="QS103" s="155"/>
      <c r="QT103" s="155"/>
      <c r="QU103" s="155"/>
      <c r="QV103" s="155"/>
      <c r="QW103" s="155"/>
      <c r="QX103" s="155"/>
      <c r="QY103" s="155"/>
      <c r="QZ103" s="155"/>
      <c r="RA103" s="155"/>
      <c r="RB103" s="155"/>
      <c r="RC103" s="155"/>
      <c r="RD103" s="155"/>
      <c r="RE103" s="155"/>
      <c r="RF103" s="155"/>
      <c r="RG103" s="155"/>
      <c r="RH103" s="155"/>
      <c r="RI103" s="155"/>
      <c r="RJ103" s="155"/>
      <c r="RK103" s="155"/>
      <c r="RL103" s="155"/>
      <c r="RM103" s="155"/>
      <c r="RN103" s="155"/>
      <c r="RO103" s="155"/>
      <c r="RP103" s="155"/>
      <c r="RQ103" s="155"/>
      <c r="RR103" s="155"/>
      <c r="RS103" s="155"/>
      <c r="RT103" s="155"/>
      <c r="RU103" s="155"/>
      <c r="RV103" s="155"/>
      <c r="RW103" s="155"/>
      <c r="RX103" s="155"/>
      <c r="RY103" s="155"/>
      <c r="RZ103" s="155"/>
      <c r="SA103" s="155"/>
      <c r="SB103" s="155"/>
      <c r="SC103" s="155"/>
      <c r="SD103" s="155"/>
      <c r="SE103" s="155"/>
      <c r="SF103" s="155"/>
      <c r="SG103" s="155"/>
      <c r="SH103" s="155"/>
      <c r="SI103" s="155"/>
      <c r="SJ103" s="155"/>
      <c r="SK103" s="155"/>
      <c r="SL103" s="155"/>
      <c r="SM103" s="155"/>
      <c r="SN103" s="155"/>
      <c r="SO103" s="155"/>
      <c r="SP103" s="155"/>
      <c r="SQ103" s="155"/>
      <c r="SR103" s="155"/>
      <c r="SS103" s="155"/>
      <c r="ST103" s="155"/>
      <c r="SU103" s="155"/>
      <c r="SV103" s="155"/>
      <c r="SW103" s="155"/>
      <c r="SX103" s="155"/>
      <c r="SY103" s="155"/>
      <c r="SZ103" s="155"/>
      <c r="TA103" s="155"/>
      <c r="TB103" s="155"/>
      <c r="TC103" s="155"/>
      <c r="TD103" s="155"/>
      <c r="TE103" s="155"/>
      <c r="TF103" s="155"/>
      <c r="TG103" s="155"/>
      <c r="TH103" s="155"/>
      <c r="TI103" s="155"/>
      <c r="TJ103" s="155"/>
      <c r="TK103" s="155"/>
      <c r="TL103" s="155"/>
      <c r="TM103" s="155"/>
      <c r="TN103" s="155"/>
      <c r="TO103" s="155"/>
      <c r="TP103" s="155"/>
      <c r="TQ103" s="155"/>
      <c r="TR103" s="155"/>
      <c r="TS103" s="155"/>
      <c r="TT103" s="155"/>
      <c r="TU103" s="155"/>
      <c r="TV103" s="155"/>
      <c r="TW103" s="155"/>
      <c r="TX103" s="155"/>
      <c r="TY103" s="155"/>
      <c r="TZ103" s="155"/>
      <c r="UA103" s="155"/>
      <c r="UB103" s="155"/>
      <c r="UC103" s="155"/>
      <c r="UD103" s="155"/>
      <c r="UE103" s="155"/>
      <c r="UF103" s="155"/>
      <c r="UG103" s="155"/>
      <c r="UH103" s="155"/>
      <c r="UI103" s="155"/>
      <c r="UJ103" s="155"/>
      <c r="UK103" s="155"/>
      <c r="UL103" s="155"/>
      <c r="UM103" s="155"/>
      <c r="UN103" s="155"/>
      <c r="UO103" s="155"/>
      <c r="UP103" s="155"/>
      <c r="UQ103" s="155"/>
      <c r="UR103" s="155"/>
      <c r="US103" s="155"/>
      <c r="UT103" s="155"/>
      <c r="UU103" s="155"/>
      <c r="UV103" s="155"/>
      <c r="UW103" s="155"/>
      <c r="UX103" s="155"/>
      <c r="UY103" s="155"/>
      <c r="UZ103" s="155"/>
      <c r="VA103" s="155"/>
      <c r="VB103" s="155"/>
      <c r="VC103" s="155"/>
      <c r="VD103" s="155"/>
      <c r="VE103" s="155"/>
      <c r="VF103" s="155"/>
      <c r="VG103" s="155"/>
      <c r="VH103" s="155"/>
      <c r="VI103" s="155"/>
      <c r="VJ103" s="155"/>
      <c r="VK103" s="155"/>
      <c r="VL103" s="155"/>
      <c r="VM103" s="155"/>
      <c r="VN103" s="155"/>
      <c r="VO103" s="155"/>
      <c r="VP103" s="155"/>
      <c r="VQ103" s="155"/>
      <c r="VR103" s="155"/>
      <c r="VS103" s="155"/>
      <c r="VT103" s="155"/>
      <c r="VU103" s="155"/>
      <c r="VV103" s="155"/>
      <c r="VW103" s="155"/>
      <c r="VX103" s="155"/>
      <c r="VY103" s="155"/>
      <c r="VZ103" s="155"/>
      <c r="WA103" s="155"/>
      <c r="WB103" s="155"/>
      <c r="WC103" s="155"/>
      <c r="WD103" s="155"/>
      <c r="WE103" s="155"/>
      <c r="WF103" s="155"/>
      <c r="WG103" s="155"/>
      <c r="WH103" s="155"/>
      <c r="WI103" s="155"/>
      <c r="WJ103" s="155"/>
      <c r="WK103" s="155"/>
      <c r="WL103" s="155"/>
      <c r="WM103" s="155"/>
      <c r="WN103" s="155"/>
      <c r="WO103" s="155"/>
      <c r="WP103" s="155"/>
      <c r="WQ103" s="155"/>
      <c r="WR103" s="155"/>
      <c r="WS103" s="155"/>
      <c r="WT103" s="155"/>
      <c r="WU103" s="155"/>
      <c r="WV103" s="155"/>
      <c r="WW103" s="155"/>
      <c r="WX103" s="155"/>
      <c r="WY103" s="155"/>
      <c r="WZ103" s="155"/>
      <c r="XA103" s="155"/>
      <c r="XB103" s="155"/>
      <c r="XC103" s="155"/>
      <c r="XD103" s="155"/>
      <c r="XE103" s="155"/>
      <c r="XF103" s="155"/>
      <c r="XG103" s="155"/>
      <c r="XH103" s="155"/>
      <c r="XI103" s="155"/>
      <c r="XJ103" s="155"/>
      <c r="XK103" s="155"/>
      <c r="XL103" s="155"/>
      <c r="XM103" s="155"/>
      <c r="XN103" s="155"/>
      <c r="XO103" s="155"/>
      <c r="XP103" s="155"/>
      <c r="XQ103" s="155"/>
      <c r="XR103" s="155"/>
      <c r="XS103" s="155"/>
      <c r="XT103" s="155"/>
      <c r="XU103" s="155"/>
      <c r="XV103" s="155"/>
      <c r="XW103" s="155"/>
      <c r="XX103" s="155"/>
      <c r="XY103" s="155"/>
      <c r="XZ103" s="155"/>
      <c r="YA103" s="155"/>
      <c r="YB103" s="155"/>
      <c r="YC103" s="155"/>
      <c r="YD103" s="155"/>
      <c r="YE103" s="155"/>
      <c r="YF103" s="155"/>
      <c r="YG103" s="155"/>
      <c r="YH103" s="155"/>
      <c r="YI103" s="155"/>
      <c r="YJ103" s="155"/>
      <c r="YK103" s="155"/>
      <c r="YL103" s="155"/>
      <c r="YM103" s="155"/>
      <c r="YN103" s="155"/>
      <c r="YO103" s="155"/>
      <c r="YP103" s="155"/>
      <c r="YQ103" s="155"/>
      <c r="YR103" s="155"/>
      <c r="YS103" s="155"/>
      <c r="YT103" s="155"/>
      <c r="YU103" s="155"/>
      <c r="YV103" s="155"/>
      <c r="YW103" s="155"/>
      <c r="YX103" s="155"/>
      <c r="YY103" s="155"/>
      <c r="YZ103" s="155"/>
      <c r="ZA103" s="155"/>
      <c r="ZB103" s="155"/>
      <c r="ZC103" s="155"/>
      <c r="ZD103" s="155"/>
      <c r="ZE103" s="155"/>
      <c r="ZF103" s="155"/>
      <c r="ZG103" s="155"/>
      <c r="ZH103" s="155"/>
      <c r="ZI103" s="155"/>
      <c r="ZJ103" s="155"/>
      <c r="ZK103" s="155"/>
      <c r="ZL103" s="155"/>
      <c r="ZM103" s="155"/>
      <c r="ZN103" s="155"/>
      <c r="ZO103" s="155"/>
      <c r="ZP103" s="155"/>
      <c r="ZQ103" s="155"/>
      <c r="ZR103" s="155"/>
      <c r="ZS103" s="155"/>
      <c r="ZT103" s="155"/>
      <c r="ZU103" s="155"/>
      <c r="ZV103" s="155"/>
      <c r="ZW103" s="155"/>
      <c r="ZX103" s="155"/>
      <c r="ZY103" s="155"/>
      <c r="ZZ103" s="155"/>
      <c r="AAA103" s="155"/>
      <c r="AAB103" s="155"/>
      <c r="AAC103" s="155"/>
      <c r="AAD103" s="155"/>
      <c r="AAE103" s="155"/>
      <c r="AAF103" s="155"/>
      <c r="AAG103" s="155"/>
      <c r="AAH103" s="155"/>
      <c r="AAI103" s="155"/>
      <c r="AAJ103" s="155"/>
      <c r="AAK103" s="155"/>
      <c r="AAL103" s="155"/>
      <c r="AAM103" s="155"/>
      <c r="AAN103" s="155"/>
      <c r="AAO103" s="155"/>
      <c r="AAP103" s="155"/>
      <c r="AAQ103" s="155"/>
      <c r="AAR103" s="155"/>
      <c r="AAS103" s="155"/>
      <c r="AAT103" s="155"/>
      <c r="AAU103" s="155"/>
      <c r="AAV103" s="155"/>
      <c r="AAW103" s="155"/>
      <c r="AAX103" s="155"/>
      <c r="AAY103" s="155"/>
      <c r="AAZ103" s="155"/>
      <c r="ABA103" s="155"/>
      <c r="ABB103" s="155"/>
      <c r="ABC103" s="155"/>
      <c r="ABD103" s="155"/>
      <c r="ABE103" s="155"/>
      <c r="ABF103" s="155"/>
      <c r="ABG103" s="155"/>
      <c r="ABH103" s="155"/>
      <c r="ABI103" s="155"/>
      <c r="ABJ103" s="155"/>
      <c r="ABK103" s="155"/>
      <c r="ABL103" s="155"/>
      <c r="ABM103" s="155"/>
      <c r="ABN103" s="155"/>
      <c r="ABO103" s="155"/>
      <c r="ABP103" s="155"/>
      <c r="ABQ103" s="155"/>
      <c r="ABR103" s="155"/>
      <c r="ABS103" s="155"/>
      <c r="ABT103" s="155"/>
      <c r="ABU103" s="155"/>
      <c r="ABV103" s="155"/>
      <c r="ABW103" s="155"/>
      <c r="ABX103" s="155"/>
      <c r="ABY103" s="155"/>
      <c r="ABZ103" s="155"/>
      <c r="ACA103" s="155"/>
      <c r="ACB103" s="155"/>
      <c r="ACC103" s="155"/>
      <c r="ACD103" s="155"/>
      <c r="ACE103" s="155"/>
      <c r="ACF103" s="155"/>
      <c r="ACG103" s="155"/>
      <c r="ACH103" s="155"/>
      <c r="ACI103" s="155"/>
      <c r="ACJ103" s="155"/>
      <c r="ACK103" s="155"/>
      <c r="ACL103" s="155"/>
      <c r="ACM103" s="155"/>
      <c r="ACN103" s="155"/>
      <c r="ACO103" s="155"/>
      <c r="ACP103" s="155"/>
      <c r="ACQ103" s="155"/>
      <c r="ACR103" s="155"/>
      <c r="ACS103" s="155"/>
      <c r="ACT103" s="155"/>
      <c r="ACU103" s="155"/>
      <c r="ACV103" s="155"/>
      <c r="ACW103" s="155"/>
      <c r="ACX103" s="155"/>
      <c r="ACY103" s="155"/>
      <c r="ACZ103" s="155"/>
      <c r="ADA103" s="155"/>
      <c r="ADB103" s="155"/>
      <c r="ADC103" s="155"/>
      <c r="ADD103" s="155"/>
      <c r="ADE103" s="155"/>
      <c r="ADF103" s="155"/>
      <c r="ADG103" s="155"/>
      <c r="ADH103" s="155"/>
      <c r="ADI103" s="155"/>
      <c r="ADJ103" s="155"/>
      <c r="ADK103" s="155"/>
      <c r="ADL103" s="155"/>
      <c r="ADM103" s="155"/>
      <c r="ADN103" s="155"/>
      <c r="ADO103" s="155"/>
      <c r="ADP103" s="155"/>
      <c r="ADQ103" s="155"/>
      <c r="ADR103" s="155"/>
      <c r="ADS103" s="155"/>
      <c r="ADT103" s="155"/>
      <c r="ADU103" s="155"/>
      <c r="ADV103" s="155"/>
      <c r="ADW103" s="155"/>
      <c r="ADX103" s="155"/>
      <c r="ADY103" s="155"/>
      <c r="ADZ103" s="155"/>
      <c r="AEA103" s="155"/>
      <c r="AEB103" s="155"/>
      <c r="AEC103" s="155"/>
      <c r="AED103" s="155"/>
      <c r="AEE103" s="155"/>
      <c r="AEF103" s="155"/>
      <c r="AEG103" s="155"/>
      <c r="AEH103" s="155"/>
      <c r="AEI103" s="155"/>
      <c r="AEJ103" s="155"/>
      <c r="AEK103" s="155"/>
      <c r="AEL103" s="155"/>
      <c r="AEM103" s="155"/>
      <c r="AEN103" s="155"/>
      <c r="AEO103" s="155"/>
      <c r="AEP103" s="155"/>
      <c r="AEQ103" s="155"/>
      <c r="AER103" s="155"/>
      <c r="AES103" s="155"/>
      <c r="AET103" s="155"/>
      <c r="AEU103" s="155"/>
      <c r="AEV103" s="155"/>
      <c r="AEW103" s="155"/>
      <c r="AEX103" s="155"/>
      <c r="AEY103" s="155"/>
      <c r="AEZ103" s="155"/>
      <c r="AFA103" s="155"/>
      <c r="AFB103" s="155"/>
      <c r="AFC103" s="155"/>
      <c r="AFD103" s="155"/>
      <c r="AFE103" s="155"/>
      <c r="AFF103" s="155"/>
      <c r="AFG103" s="155"/>
      <c r="AFH103" s="155"/>
      <c r="AFI103" s="155"/>
      <c r="AFJ103" s="155"/>
      <c r="AFK103" s="155"/>
      <c r="AFL103" s="155"/>
      <c r="AFM103" s="155"/>
      <c r="AFN103" s="155"/>
      <c r="AFO103" s="155"/>
      <c r="AFP103" s="155"/>
      <c r="AFQ103" s="155"/>
      <c r="AFR103" s="155"/>
      <c r="AFS103" s="155"/>
      <c r="AFT103" s="155"/>
      <c r="AFU103" s="155"/>
      <c r="AFV103" s="155"/>
      <c r="AFW103" s="155"/>
      <c r="AFX103" s="155"/>
      <c r="AFY103" s="155"/>
      <c r="AFZ103" s="155"/>
      <c r="AGA103" s="155"/>
      <c r="AGB103" s="155"/>
      <c r="AGC103" s="155"/>
      <c r="AGD103" s="155"/>
      <c r="AGE103" s="155"/>
      <c r="AGF103" s="155"/>
      <c r="AGG103" s="155"/>
      <c r="AGH103" s="155"/>
      <c r="AGI103" s="155"/>
      <c r="AGJ103" s="155"/>
      <c r="AGK103" s="155"/>
      <c r="AGL103" s="155"/>
      <c r="AGM103" s="155"/>
      <c r="AGN103" s="155"/>
      <c r="AGO103" s="155"/>
      <c r="AGP103" s="155"/>
      <c r="AGQ103" s="155"/>
      <c r="AGR103" s="155"/>
      <c r="AGS103" s="155"/>
      <c r="AGT103" s="155"/>
      <c r="AGU103" s="155"/>
      <c r="AGV103" s="155"/>
      <c r="AGW103" s="155"/>
      <c r="AGX103" s="155"/>
      <c r="AGY103" s="155"/>
      <c r="AGZ103" s="155"/>
      <c r="AHA103" s="155"/>
      <c r="AHB103" s="155"/>
      <c r="AHC103" s="155"/>
      <c r="AHD103" s="155"/>
      <c r="AHE103" s="155"/>
      <c r="AHF103" s="155"/>
      <c r="AHG103" s="155"/>
      <c r="AHH103" s="155"/>
      <c r="AHI103" s="155"/>
      <c r="AHJ103" s="155"/>
      <c r="AHK103" s="155"/>
      <c r="AHL103" s="155"/>
      <c r="AHM103" s="155"/>
      <c r="AHN103" s="155"/>
      <c r="AHO103" s="155"/>
      <c r="AHP103" s="155"/>
      <c r="AHQ103" s="155"/>
      <c r="AHR103" s="155"/>
      <c r="AHS103" s="155"/>
      <c r="AHT103" s="155"/>
      <c r="AHU103" s="155"/>
      <c r="AHV103" s="155"/>
      <c r="AHW103" s="155"/>
      <c r="AHX103" s="155"/>
      <c r="AHY103" s="155"/>
      <c r="AHZ103" s="155"/>
      <c r="AIA103" s="155"/>
      <c r="AIB103" s="155"/>
      <c r="AIC103" s="155"/>
      <c r="AID103" s="155"/>
      <c r="AIE103" s="155"/>
      <c r="AIF103" s="155"/>
      <c r="AIG103" s="155"/>
      <c r="AIH103" s="155"/>
      <c r="AII103" s="155"/>
      <c r="AIJ103" s="155"/>
      <c r="AIK103" s="155"/>
      <c r="AIL103" s="155"/>
      <c r="AIM103" s="155"/>
      <c r="AIN103" s="155"/>
      <c r="AIO103" s="155"/>
      <c r="AIP103" s="155"/>
      <c r="AIQ103" s="155"/>
      <c r="AIR103" s="155"/>
      <c r="AIS103" s="155"/>
      <c r="AIT103" s="155"/>
      <c r="AIU103" s="155"/>
      <c r="AIV103" s="155"/>
      <c r="AIW103" s="155"/>
      <c r="AIX103" s="155"/>
      <c r="AIY103" s="155"/>
      <c r="AIZ103" s="155"/>
      <c r="AJA103" s="155"/>
      <c r="AJB103" s="155"/>
      <c r="AJC103" s="155"/>
      <c r="AJD103" s="155"/>
      <c r="AJE103" s="155"/>
      <c r="AJF103" s="155"/>
      <c r="AJG103" s="155"/>
      <c r="AJH103" s="155"/>
      <c r="AJI103" s="155"/>
      <c r="AJJ103" s="155"/>
      <c r="AJK103" s="155"/>
      <c r="AJL103" s="155"/>
      <c r="AJM103" s="155"/>
      <c r="AJN103" s="155"/>
      <c r="AJO103" s="155"/>
      <c r="AJP103" s="155"/>
      <c r="AJQ103" s="155"/>
      <c r="AJR103" s="155"/>
      <c r="AJS103" s="155"/>
      <c r="AJT103" s="155"/>
      <c r="AJU103" s="155"/>
      <c r="AJV103" s="155"/>
      <c r="AJW103" s="155"/>
      <c r="AJX103" s="155"/>
      <c r="AJY103" s="155"/>
      <c r="AJZ103" s="155"/>
      <c r="AKA103" s="155"/>
      <c r="AKB103" s="155"/>
      <c r="AKC103" s="155"/>
      <c r="AKD103" s="155"/>
      <c r="AKE103" s="155"/>
      <c r="AKF103" s="155"/>
      <c r="AKG103" s="155"/>
      <c r="AKH103" s="155"/>
      <c r="AKI103" s="155"/>
      <c r="AKJ103" s="155"/>
      <c r="AKK103" s="155"/>
      <c r="AKL103" s="155"/>
      <c r="AKM103" s="155"/>
      <c r="AKN103" s="155"/>
      <c r="AKO103" s="155"/>
      <c r="AKP103" s="155"/>
      <c r="AKQ103" s="155"/>
      <c r="AKR103" s="155"/>
      <c r="AKS103" s="155"/>
      <c r="AKT103" s="155"/>
      <c r="AKU103" s="155"/>
      <c r="AKV103" s="155"/>
      <c r="AKW103" s="155"/>
      <c r="AKX103" s="155"/>
      <c r="AKY103" s="155"/>
      <c r="AKZ103" s="155"/>
      <c r="ALA103" s="155"/>
      <c r="ALB103" s="155"/>
      <c r="ALC103" s="155"/>
      <c r="ALD103" s="155"/>
      <c r="ALE103" s="155"/>
      <c r="ALF103" s="155"/>
      <c r="ALG103" s="155"/>
      <c r="ALH103" s="155"/>
      <c r="ALI103" s="155"/>
      <c r="ALJ103" s="155"/>
      <c r="ALK103" s="155"/>
      <c r="ALL103" s="155"/>
      <c r="ALM103" s="155"/>
      <c r="ALN103" s="155"/>
      <c r="ALO103" s="155"/>
      <c r="ALP103" s="155"/>
      <c r="ALQ103" s="155"/>
      <c r="ALR103" s="155"/>
      <c r="ALS103" s="155"/>
      <c r="ALT103" s="155"/>
      <c r="ALU103" s="155"/>
      <c r="ALV103" s="155"/>
      <c r="ALW103" s="155"/>
      <c r="ALX103" s="155"/>
      <c r="ALY103" s="155"/>
      <c r="ALZ103" s="155"/>
      <c r="AMA103" s="155"/>
      <c r="AMB103" s="155"/>
      <c r="AMC103" s="155"/>
      <c r="AMD103" s="155"/>
      <c r="AME103" s="155"/>
      <c r="AMF103" s="155"/>
      <c r="AMG103" s="155"/>
      <c r="AMH103" s="155"/>
      <c r="AMI103" s="155"/>
      <c r="AMJ103" s="155"/>
      <c r="AMK103" s="155"/>
      <c r="AML103" s="155"/>
      <c r="AMM103" s="155"/>
      <c r="AMN103" s="155"/>
      <c r="AMO103" s="155"/>
      <c r="AMP103" s="155"/>
      <c r="AMQ103" s="155"/>
      <c r="AMR103" s="155"/>
      <c r="AMS103" s="155"/>
      <c r="AMT103" s="155"/>
      <c r="AMU103" s="155"/>
      <c r="AMV103" s="155"/>
      <c r="AMW103" s="155"/>
      <c r="AMX103" s="155"/>
      <c r="AMY103" s="155"/>
      <c r="AMZ103" s="155"/>
      <c r="ANA103" s="155"/>
      <c r="ANB103" s="155"/>
      <c r="ANC103" s="155"/>
      <c r="AND103" s="155"/>
      <c r="ANE103" s="155"/>
      <c r="ANF103" s="155"/>
      <c r="ANG103" s="155"/>
      <c r="ANH103" s="155"/>
      <c r="ANI103" s="155"/>
      <c r="ANJ103" s="155"/>
      <c r="ANK103" s="155"/>
      <c r="ANL103" s="155"/>
      <c r="ANM103" s="155"/>
      <c r="ANN103" s="155"/>
      <c r="ANO103" s="155"/>
      <c r="ANP103" s="155"/>
      <c r="ANQ103" s="155"/>
      <c r="ANR103" s="155"/>
      <c r="ANS103" s="155"/>
      <c r="ANT103" s="155"/>
      <c r="ANU103" s="155"/>
      <c r="ANV103" s="155"/>
      <c r="ANW103" s="155"/>
      <c r="ANX103" s="155"/>
      <c r="ANY103" s="155"/>
      <c r="ANZ103" s="155"/>
      <c r="AOA103" s="155"/>
      <c r="AOB103" s="155"/>
      <c r="AOC103" s="155"/>
      <c r="AOD103" s="155"/>
      <c r="AOE103" s="155"/>
      <c r="AOF103" s="155"/>
      <c r="AOG103" s="155"/>
      <c r="AOH103" s="155"/>
      <c r="AOI103" s="155"/>
      <c r="AOJ103" s="155"/>
      <c r="AOK103" s="155"/>
      <c r="AOL103" s="155"/>
      <c r="AOM103" s="155"/>
      <c r="AON103" s="155"/>
      <c r="AOO103" s="155"/>
      <c r="AOP103" s="155"/>
      <c r="AOQ103" s="155"/>
      <c r="AOR103" s="155"/>
      <c r="AOS103" s="155"/>
      <c r="AOT103" s="155"/>
      <c r="AOU103" s="155"/>
      <c r="AOV103" s="155"/>
      <c r="AOW103" s="155"/>
      <c r="AOX103" s="155"/>
      <c r="AOY103" s="155"/>
      <c r="AOZ103" s="155"/>
      <c r="APA103" s="155"/>
      <c r="APB103" s="155"/>
      <c r="APC103" s="155"/>
      <c r="APD103" s="155"/>
      <c r="APE103" s="155"/>
      <c r="APF103" s="155"/>
      <c r="APG103" s="155"/>
      <c r="APH103" s="155"/>
      <c r="API103" s="155"/>
      <c r="APJ103" s="155"/>
      <c r="APK103" s="155"/>
      <c r="APL103" s="155"/>
      <c r="APM103" s="155"/>
      <c r="APN103" s="155"/>
      <c r="APO103" s="155"/>
      <c r="APP103" s="155"/>
      <c r="APQ103" s="155"/>
      <c r="APR103" s="155"/>
      <c r="APS103" s="155"/>
      <c r="APT103" s="155"/>
      <c r="APU103" s="155"/>
      <c r="APV103" s="155"/>
      <c r="APW103" s="155"/>
      <c r="APX103" s="155"/>
      <c r="APY103" s="155"/>
      <c r="APZ103" s="155"/>
      <c r="AQA103" s="155"/>
      <c r="AQB103" s="155"/>
      <c r="AQC103" s="155"/>
      <c r="AQD103" s="155"/>
      <c r="AQE103" s="155"/>
      <c r="AQF103" s="155"/>
      <c r="AQG103" s="155"/>
      <c r="AQH103" s="155"/>
      <c r="AQI103" s="155"/>
      <c r="AQJ103" s="155"/>
      <c r="AQK103" s="155"/>
      <c r="AQL103" s="155"/>
      <c r="AQM103" s="155"/>
      <c r="AQN103" s="155"/>
      <c r="AQO103" s="155"/>
      <c r="AQP103" s="155"/>
      <c r="AQQ103" s="155"/>
      <c r="AQR103" s="155"/>
      <c r="AQS103" s="155"/>
      <c r="AQT103" s="155"/>
      <c r="AQU103" s="155"/>
      <c r="AQV103" s="155"/>
      <c r="AQW103" s="155"/>
      <c r="AQX103" s="155"/>
      <c r="AQY103" s="155"/>
      <c r="AQZ103" s="155"/>
      <c r="ARA103" s="155"/>
      <c r="ARB103" s="155"/>
      <c r="ARC103" s="155"/>
      <c r="ARD103" s="155"/>
      <c r="ARE103" s="155"/>
      <c r="ARF103" s="155"/>
      <c r="ARG103" s="155"/>
      <c r="ARH103" s="155"/>
      <c r="ARI103" s="155"/>
      <c r="ARJ103" s="155"/>
      <c r="ARK103" s="155"/>
      <c r="ARL103" s="155"/>
      <c r="ARM103" s="155"/>
      <c r="ARN103" s="155"/>
      <c r="ARO103" s="155"/>
      <c r="ARP103" s="155"/>
      <c r="ARQ103" s="155"/>
      <c r="ARR103" s="155"/>
      <c r="ARS103" s="155"/>
      <c r="ART103" s="155"/>
      <c r="ARU103" s="155"/>
      <c r="ARV103" s="155"/>
      <c r="ARW103" s="155"/>
      <c r="ARX103" s="155"/>
      <c r="ARY103" s="155"/>
      <c r="ARZ103" s="155"/>
      <c r="ASA103" s="155"/>
      <c r="ASB103" s="155"/>
      <c r="ASC103" s="155"/>
      <c r="ASD103" s="155"/>
      <c r="ASE103" s="155"/>
      <c r="ASF103" s="155"/>
      <c r="ASG103" s="155"/>
      <c r="ASH103" s="155"/>
      <c r="ASI103" s="155"/>
      <c r="ASJ103" s="155"/>
      <c r="ASK103" s="155"/>
      <c r="ASL103" s="155"/>
      <c r="ASM103" s="155"/>
      <c r="ASN103" s="155"/>
      <c r="ASO103" s="155"/>
      <c r="ASP103" s="155"/>
      <c r="ASQ103" s="155"/>
      <c r="ASR103" s="155"/>
      <c r="ASS103" s="155"/>
      <c r="AST103" s="155"/>
      <c r="ASU103" s="155"/>
      <c r="ASV103" s="155"/>
      <c r="ASW103" s="155"/>
      <c r="ASX103" s="155"/>
      <c r="ASY103" s="155"/>
      <c r="ASZ103" s="155"/>
      <c r="ATA103" s="155"/>
      <c r="ATB103" s="155"/>
      <c r="ATC103" s="155"/>
      <c r="ATD103" s="155"/>
      <c r="ATE103" s="155"/>
      <c r="ATF103" s="155"/>
      <c r="ATG103" s="155"/>
      <c r="ATH103" s="155"/>
      <c r="ATI103" s="155"/>
      <c r="ATJ103" s="155"/>
      <c r="ATK103" s="155"/>
      <c r="ATL103" s="155"/>
      <c r="ATM103" s="155"/>
      <c r="ATN103" s="155"/>
      <c r="ATO103" s="155"/>
      <c r="ATP103" s="155"/>
      <c r="ATQ103" s="155"/>
      <c r="ATR103" s="155"/>
      <c r="ATS103" s="155"/>
      <c r="ATT103" s="155"/>
      <c r="ATU103" s="155"/>
      <c r="ATV103" s="155"/>
      <c r="ATW103" s="155"/>
      <c r="ATX103" s="155"/>
      <c r="ATY103" s="155"/>
      <c r="ATZ103" s="155"/>
      <c r="AUA103" s="155"/>
      <c r="AUB103" s="155"/>
      <c r="AUC103" s="155"/>
      <c r="AUD103" s="155"/>
      <c r="AUE103" s="155"/>
      <c r="AUF103" s="155"/>
      <c r="AUG103" s="155"/>
      <c r="AUH103" s="155"/>
      <c r="AUI103" s="155"/>
      <c r="AUJ103" s="155"/>
      <c r="AUK103" s="155"/>
      <c r="AUL103" s="155"/>
      <c r="AUM103" s="155"/>
      <c r="AUN103" s="155"/>
      <c r="AUO103" s="155"/>
      <c r="AUP103" s="155"/>
      <c r="AUQ103" s="155"/>
      <c r="AUR103" s="155"/>
      <c r="AUS103" s="155"/>
      <c r="AUT103" s="155"/>
      <c r="AUU103" s="155"/>
      <c r="AUV103" s="155"/>
      <c r="AUW103" s="155"/>
      <c r="AUX103" s="155"/>
      <c r="AUY103" s="155"/>
      <c r="AUZ103" s="155"/>
      <c r="AVA103" s="155"/>
      <c r="AVB103" s="155"/>
      <c r="AVC103" s="155"/>
      <c r="AVD103" s="155"/>
      <c r="AVE103" s="155"/>
      <c r="AVF103" s="155"/>
      <c r="AVG103" s="155"/>
      <c r="AVH103" s="155"/>
      <c r="AVI103" s="155"/>
      <c r="AVJ103" s="155"/>
      <c r="AVK103" s="155"/>
      <c r="AVL103" s="155"/>
      <c r="AVM103" s="155"/>
      <c r="AVN103" s="155"/>
      <c r="AVO103" s="155"/>
      <c r="AVP103" s="155"/>
      <c r="AVQ103" s="155"/>
      <c r="AVR103" s="155"/>
      <c r="AVS103" s="155"/>
      <c r="AVT103" s="155"/>
      <c r="AVU103" s="155"/>
      <c r="AVV103" s="155"/>
      <c r="AVW103" s="155"/>
      <c r="AVX103" s="155"/>
      <c r="AVY103" s="155"/>
      <c r="AVZ103" s="155"/>
      <c r="AWA103" s="155"/>
      <c r="AWB103" s="155"/>
      <c r="AWC103" s="155"/>
      <c r="AWD103" s="155"/>
      <c r="AWE103" s="155"/>
      <c r="AWF103" s="155"/>
      <c r="AWG103" s="155"/>
      <c r="AWH103" s="155"/>
      <c r="AWI103" s="155"/>
      <c r="AWJ103" s="155"/>
      <c r="AWK103" s="155"/>
      <c r="AWL103" s="155"/>
      <c r="AWM103" s="155"/>
      <c r="AWN103" s="155"/>
      <c r="AWO103" s="155"/>
      <c r="AWP103" s="155"/>
      <c r="AWQ103" s="155"/>
      <c r="AWR103" s="155"/>
      <c r="AWS103" s="155"/>
      <c r="AWT103" s="155"/>
      <c r="AWU103" s="155"/>
      <c r="AWV103" s="155"/>
      <c r="AWW103" s="155"/>
      <c r="AWX103" s="155"/>
      <c r="AWY103" s="155"/>
      <c r="AWZ103" s="155"/>
      <c r="AXA103" s="155"/>
      <c r="AXB103" s="155"/>
      <c r="AXC103" s="155"/>
      <c r="AXD103" s="155"/>
      <c r="AXE103" s="155"/>
      <c r="AXF103" s="155"/>
      <c r="AXG103" s="155"/>
      <c r="AXH103" s="155"/>
      <c r="AXI103" s="155"/>
      <c r="AXJ103" s="155"/>
      <c r="AXK103" s="155"/>
      <c r="AXL103" s="155"/>
      <c r="AXM103" s="155"/>
      <c r="AXN103" s="155"/>
      <c r="AXO103" s="155"/>
      <c r="AXP103" s="155"/>
      <c r="AXQ103" s="155"/>
      <c r="AXR103" s="155"/>
      <c r="AXS103" s="155"/>
      <c r="AXT103" s="155"/>
      <c r="AXU103" s="155"/>
      <c r="AXV103" s="155"/>
      <c r="AXW103" s="155"/>
      <c r="AXX103" s="155"/>
      <c r="AXY103" s="155"/>
      <c r="AXZ103" s="155"/>
      <c r="AYA103" s="155"/>
      <c r="AYB103" s="155"/>
      <c r="AYC103" s="155"/>
      <c r="AYD103" s="155"/>
      <c r="AYE103" s="155"/>
      <c r="AYF103" s="155"/>
      <c r="AYG103" s="155"/>
      <c r="AYH103" s="155"/>
      <c r="AYI103" s="155"/>
      <c r="AYJ103" s="155"/>
      <c r="AYK103" s="155"/>
      <c r="AYL103" s="155"/>
      <c r="AYM103" s="155"/>
      <c r="AYN103" s="155"/>
      <c r="AYO103" s="155"/>
      <c r="AYP103" s="155"/>
      <c r="AYQ103" s="155"/>
      <c r="AYR103" s="155"/>
      <c r="AYS103" s="155"/>
      <c r="AYT103" s="155"/>
      <c r="AYU103" s="155"/>
      <c r="AYV103" s="155"/>
      <c r="AYW103" s="155"/>
      <c r="AYX103" s="155"/>
      <c r="AYY103" s="155"/>
      <c r="AYZ103" s="155"/>
      <c r="AZA103" s="155"/>
      <c r="AZB103" s="155"/>
      <c r="AZC103" s="155"/>
      <c r="AZD103" s="155"/>
      <c r="AZE103" s="155"/>
      <c r="AZF103" s="155"/>
      <c r="AZG103" s="155"/>
      <c r="AZH103" s="155"/>
      <c r="AZI103" s="155"/>
      <c r="AZJ103" s="155"/>
      <c r="AZK103" s="155"/>
      <c r="AZL103" s="155"/>
      <c r="AZM103" s="155"/>
      <c r="AZN103" s="155"/>
      <c r="AZO103" s="155"/>
      <c r="AZP103" s="155"/>
      <c r="AZQ103" s="155"/>
      <c r="AZR103" s="155"/>
      <c r="AZS103" s="155"/>
      <c r="AZT103" s="155"/>
      <c r="AZU103" s="155"/>
      <c r="AZV103" s="155"/>
      <c r="AZW103" s="155"/>
      <c r="AZX103" s="155"/>
      <c r="AZY103" s="155"/>
      <c r="AZZ103" s="155"/>
      <c r="BAA103" s="155"/>
      <c r="BAB103" s="155"/>
      <c r="BAC103" s="155"/>
      <c r="BAD103" s="155"/>
      <c r="BAE103" s="155"/>
      <c r="BAF103" s="155"/>
      <c r="BAG103" s="155"/>
      <c r="BAH103" s="155"/>
      <c r="BAI103" s="155"/>
      <c r="BAJ103" s="155"/>
      <c r="BAK103" s="155"/>
      <c r="BAL103" s="155"/>
      <c r="BAM103" s="155"/>
      <c r="BAN103" s="155"/>
      <c r="BAO103" s="155"/>
      <c r="BAP103" s="155"/>
      <c r="BAQ103" s="155"/>
      <c r="BAR103" s="155"/>
      <c r="BAS103" s="155"/>
      <c r="BAT103" s="155"/>
      <c r="BAU103" s="155"/>
      <c r="BAV103" s="155"/>
      <c r="BAW103" s="155"/>
      <c r="BAX103" s="155"/>
      <c r="BAY103" s="155"/>
      <c r="BAZ103" s="155"/>
      <c r="BBA103" s="155"/>
      <c r="BBB103" s="155"/>
      <c r="BBC103" s="155"/>
      <c r="BBD103" s="155"/>
      <c r="BBE103" s="155"/>
      <c r="BBF103" s="155"/>
      <c r="BBG103" s="155"/>
      <c r="BBH103" s="155"/>
      <c r="BBI103" s="155"/>
      <c r="BBJ103" s="155"/>
      <c r="BBK103" s="155"/>
      <c r="BBL103" s="155"/>
      <c r="BBM103" s="155"/>
      <c r="BBN103" s="155"/>
      <c r="BBO103" s="155"/>
      <c r="BBP103" s="155"/>
      <c r="BBQ103" s="155"/>
      <c r="BBR103" s="155"/>
      <c r="BBS103" s="155"/>
      <c r="BBT103" s="155"/>
      <c r="BBU103" s="155"/>
      <c r="BBV103" s="155"/>
      <c r="BBW103" s="155"/>
      <c r="BBX103" s="155"/>
      <c r="BBY103" s="155"/>
      <c r="BBZ103" s="155"/>
      <c r="BCA103" s="155"/>
      <c r="BCB103" s="155"/>
      <c r="BCC103" s="155"/>
      <c r="BCD103" s="155"/>
      <c r="BCE103" s="155"/>
      <c r="BCF103" s="155"/>
      <c r="BCG103" s="155"/>
      <c r="BCH103" s="155"/>
      <c r="BCI103" s="155"/>
      <c r="BCJ103" s="155"/>
      <c r="BCK103" s="155"/>
      <c r="BCL103" s="155"/>
      <c r="BCM103" s="155"/>
      <c r="BCN103" s="155"/>
      <c r="BCO103" s="155"/>
      <c r="BCP103" s="155"/>
      <c r="BCQ103" s="155"/>
      <c r="BCR103" s="155"/>
      <c r="BCS103" s="155"/>
      <c r="BCT103" s="155"/>
      <c r="BCU103" s="155"/>
      <c r="BCV103" s="155"/>
      <c r="BCW103" s="155"/>
      <c r="BCX103" s="155"/>
      <c r="BCY103" s="155"/>
      <c r="BCZ103" s="155"/>
      <c r="BDA103" s="155"/>
      <c r="BDB103" s="155"/>
      <c r="BDC103" s="155"/>
      <c r="BDD103" s="155"/>
      <c r="BDE103" s="155"/>
      <c r="BDF103" s="155"/>
      <c r="BDG103" s="155"/>
      <c r="BDH103" s="155"/>
      <c r="BDI103" s="155"/>
      <c r="BDJ103" s="155"/>
      <c r="BDK103" s="155"/>
      <c r="BDL103" s="155"/>
      <c r="BDM103" s="155"/>
      <c r="BDN103" s="155"/>
      <c r="BDO103" s="155"/>
      <c r="BDP103" s="155"/>
      <c r="BDQ103" s="155"/>
      <c r="BDR103" s="155"/>
      <c r="BDS103" s="155"/>
      <c r="BDT103" s="155"/>
      <c r="BDU103" s="155"/>
      <c r="BDV103" s="155"/>
      <c r="BDW103" s="155"/>
      <c r="BDX103" s="155"/>
      <c r="BDY103" s="155"/>
      <c r="BDZ103" s="155"/>
      <c r="BEA103" s="155"/>
      <c r="BEB103" s="155"/>
      <c r="BEC103" s="155"/>
      <c r="BED103" s="155"/>
      <c r="BEE103" s="155"/>
      <c r="BEF103" s="155"/>
      <c r="BEG103" s="155"/>
      <c r="BEH103" s="155"/>
      <c r="BEI103" s="155"/>
      <c r="BEJ103" s="155"/>
      <c r="BEK103" s="155"/>
      <c r="BEL103" s="155"/>
      <c r="BEM103" s="155"/>
      <c r="BEN103" s="155"/>
      <c r="BEO103" s="155"/>
      <c r="BEP103" s="155"/>
      <c r="BEQ103" s="155"/>
      <c r="BER103" s="155"/>
      <c r="BES103" s="155"/>
      <c r="BET103" s="155"/>
      <c r="BEU103" s="155"/>
      <c r="BEV103" s="155"/>
      <c r="BEW103" s="155"/>
      <c r="BEX103" s="155"/>
      <c r="BEY103" s="155"/>
      <c r="BEZ103" s="155"/>
      <c r="BFA103" s="155"/>
      <c r="BFB103" s="155"/>
      <c r="BFC103" s="155"/>
      <c r="BFD103" s="155"/>
      <c r="BFE103" s="155"/>
      <c r="BFF103" s="155"/>
      <c r="BFG103" s="155"/>
      <c r="BFH103" s="155"/>
      <c r="BFI103" s="155"/>
      <c r="BFJ103" s="155"/>
      <c r="BFK103" s="155"/>
      <c r="BFL103" s="155"/>
      <c r="BFM103" s="155"/>
      <c r="BFN103" s="155"/>
      <c r="BFO103" s="155"/>
      <c r="BFP103" s="155"/>
      <c r="BFQ103" s="155"/>
      <c r="BFR103" s="155"/>
      <c r="BFS103" s="155"/>
      <c r="BFT103" s="155"/>
      <c r="BFU103" s="155"/>
      <c r="BFV103" s="155"/>
      <c r="BFW103" s="155"/>
      <c r="BFX103" s="155"/>
      <c r="BFY103" s="155"/>
      <c r="BFZ103" s="155"/>
      <c r="BGA103" s="155"/>
      <c r="BGB103" s="155"/>
      <c r="BGC103" s="155"/>
      <c r="BGD103" s="155"/>
      <c r="BGE103" s="155"/>
      <c r="BGF103" s="155"/>
      <c r="BGG103" s="155"/>
      <c r="BGH103" s="155"/>
      <c r="BGI103" s="155"/>
      <c r="BGJ103" s="155"/>
      <c r="BGK103" s="155"/>
      <c r="BGL103" s="155"/>
      <c r="BGM103" s="155"/>
      <c r="BGN103" s="155"/>
      <c r="BGO103" s="155"/>
      <c r="BGP103" s="155"/>
      <c r="BGQ103" s="155"/>
      <c r="BGR103" s="155"/>
      <c r="BGS103" s="155"/>
      <c r="BGT103" s="155"/>
      <c r="BGU103" s="155"/>
      <c r="BGV103" s="155"/>
      <c r="BGW103" s="155"/>
      <c r="BGX103" s="155"/>
      <c r="BGY103" s="155"/>
      <c r="BGZ103" s="155"/>
      <c r="BHA103" s="155"/>
      <c r="BHB103" s="155"/>
      <c r="BHC103" s="155"/>
      <c r="BHD103" s="155"/>
      <c r="BHE103" s="155"/>
      <c r="BHF103" s="155"/>
      <c r="BHG103" s="155"/>
      <c r="BHH103" s="155"/>
      <c r="BHI103" s="155"/>
      <c r="BHJ103" s="155"/>
      <c r="BHK103" s="155"/>
      <c r="BHL103" s="155"/>
      <c r="BHM103" s="155"/>
      <c r="BHN103" s="155"/>
      <c r="BHO103" s="155"/>
      <c r="BHP103" s="155"/>
      <c r="BHQ103" s="155"/>
      <c r="BHR103" s="155"/>
      <c r="BHS103" s="155"/>
      <c r="BHT103" s="155"/>
      <c r="BHU103" s="155"/>
      <c r="BHV103" s="155"/>
      <c r="BHW103" s="155"/>
      <c r="BHX103" s="155"/>
      <c r="BHY103" s="155"/>
      <c r="BHZ103" s="155"/>
      <c r="BIA103" s="155"/>
      <c r="BIB103" s="155"/>
      <c r="BIC103" s="155"/>
      <c r="BID103" s="155"/>
      <c r="BIE103" s="155"/>
      <c r="BIF103" s="155"/>
      <c r="BIG103" s="155"/>
      <c r="BIH103" s="155"/>
      <c r="BII103" s="155"/>
      <c r="BIJ103" s="155"/>
      <c r="BIK103" s="155"/>
      <c r="BIL103" s="155"/>
      <c r="BIM103" s="155"/>
      <c r="BIN103" s="155"/>
      <c r="BIO103" s="155"/>
      <c r="BIP103" s="155"/>
      <c r="BIQ103" s="155"/>
      <c r="BIR103" s="155"/>
      <c r="BIS103" s="155"/>
      <c r="BIT103" s="155"/>
      <c r="BIU103" s="155"/>
      <c r="BIV103" s="155"/>
      <c r="BIW103" s="155"/>
      <c r="BIX103" s="155"/>
      <c r="BIY103" s="155"/>
      <c r="BIZ103" s="155"/>
      <c r="BJA103" s="155"/>
      <c r="BJB103" s="155"/>
      <c r="BJC103" s="155"/>
      <c r="BJD103" s="155"/>
      <c r="BJE103" s="155"/>
      <c r="BJF103" s="155"/>
      <c r="BJG103" s="155"/>
      <c r="BJH103" s="155"/>
      <c r="BJI103" s="155"/>
      <c r="BJJ103" s="155"/>
      <c r="BJK103" s="155"/>
      <c r="BJL103" s="155"/>
      <c r="BJM103" s="155"/>
      <c r="BJN103" s="155"/>
      <c r="BJO103" s="155"/>
      <c r="BJP103" s="155"/>
      <c r="BJQ103" s="155"/>
      <c r="BJR103" s="155"/>
      <c r="BJS103" s="155"/>
      <c r="BJT103" s="155"/>
      <c r="BJU103" s="155"/>
      <c r="BJV103" s="155"/>
      <c r="BJW103" s="155"/>
      <c r="BJX103" s="155"/>
      <c r="BJY103" s="155"/>
      <c r="BJZ103" s="155"/>
      <c r="BKA103" s="155"/>
      <c r="BKB103" s="155"/>
      <c r="BKC103" s="155"/>
      <c r="BKD103" s="155"/>
      <c r="BKE103" s="155"/>
      <c r="BKF103" s="155"/>
      <c r="BKG103" s="155"/>
      <c r="BKH103" s="155"/>
      <c r="BKI103" s="155"/>
      <c r="BKJ103" s="155"/>
      <c r="BKK103" s="155"/>
      <c r="BKL103" s="155"/>
      <c r="BKM103" s="155"/>
      <c r="BKN103" s="155"/>
      <c r="BKO103" s="155"/>
      <c r="BKP103" s="155"/>
      <c r="BKQ103" s="155"/>
      <c r="BKR103" s="155"/>
      <c r="BKS103" s="155"/>
      <c r="BKT103" s="155"/>
      <c r="BKU103" s="155"/>
      <c r="BKV103" s="155"/>
      <c r="BKW103" s="155"/>
      <c r="BKX103" s="155"/>
      <c r="BKY103" s="155"/>
      <c r="BKZ103" s="155"/>
      <c r="BLA103" s="155"/>
      <c r="BLB103" s="155"/>
      <c r="BLC103" s="155"/>
      <c r="BLD103" s="155"/>
      <c r="BLE103" s="155"/>
      <c r="BLF103" s="155"/>
      <c r="BLG103" s="155"/>
      <c r="BLH103" s="155"/>
      <c r="BLI103" s="155"/>
      <c r="BLJ103" s="155"/>
      <c r="BLK103" s="155"/>
      <c r="BLL103" s="155"/>
      <c r="BLM103" s="155"/>
      <c r="BLN103" s="155"/>
      <c r="BLO103" s="155"/>
      <c r="BLP103" s="155"/>
      <c r="BLQ103" s="155"/>
      <c r="BLR103" s="155"/>
      <c r="BLS103" s="155"/>
      <c r="BLT103" s="155"/>
      <c r="BLU103" s="155"/>
      <c r="BLV103" s="155"/>
      <c r="BLW103" s="155"/>
      <c r="BLX103" s="155"/>
      <c r="BLY103" s="155"/>
      <c r="BLZ103" s="155"/>
      <c r="BMA103" s="155"/>
      <c r="BMB103" s="155"/>
      <c r="BMC103" s="155"/>
      <c r="BMD103" s="155"/>
      <c r="BME103" s="155"/>
      <c r="BMF103" s="155"/>
      <c r="BMG103" s="155"/>
      <c r="BMH103" s="155"/>
      <c r="BMI103" s="155"/>
      <c r="BMJ103" s="155"/>
      <c r="BMK103" s="155"/>
      <c r="BML103" s="155"/>
      <c r="BMM103" s="155"/>
      <c r="BMN103" s="155"/>
      <c r="BMO103" s="155"/>
      <c r="BMP103" s="155"/>
      <c r="BMQ103" s="155"/>
      <c r="BMR103" s="155"/>
      <c r="BMS103" s="155"/>
      <c r="BMT103" s="155"/>
      <c r="BMU103" s="155"/>
      <c r="BMV103" s="155"/>
      <c r="BMW103" s="155"/>
      <c r="BMX103" s="155"/>
      <c r="BMY103" s="155"/>
      <c r="BMZ103" s="155"/>
      <c r="BNA103" s="155"/>
      <c r="BNB103" s="155"/>
      <c r="BNC103" s="155"/>
      <c r="BND103" s="155"/>
      <c r="BNE103" s="155"/>
      <c r="BNF103" s="155"/>
      <c r="BNG103" s="155"/>
      <c r="BNH103" s="155"/>
      <c r="BNI103" s="155"/>
      <c r="BNJ103" s="155"/>
      <c r="BNK103" s="155"/>
      <c r="BNL103" s="155"/>
      <c r="BNM103" s="155"/>
      <c r="BNN103" s="155"/>
      <c r="BNO103" s="155"/>
      <c r="BNP103" s="155"/>
      <c r="BNQ103" s="155"/>
      <c r="BNR103" s="155"/>
      <c r="BNS103" s="155"/>
      <c r="BNT103" s="155"/>
      <c r="BNU103" s="155"/>
      <c r="BNV103" s="155"/>
      <c r="BNW103" s="155"/>
      <c r="BNX103" s="155"/>
      <c r="BNY103" s="155"/>
      <c r="BNZ103" s="155"/>
      <c r="BOA103" s="155"/>
      <c r="BOB103" s="155"/>
      <c r="BOC103" s="155"/>
      <c r="BOD103" s="155"/>
      <c r="BOE103" s="155"/>
      <c r="BOF103" s="155"/>
      <c r="BOG103" s="155"/>
      <c r="BOH103" s="155"/>
      <c r="BOI103" s="155"/>
      <c r="BOJ103" s="155"/>
      <c r="BOK103" s="155"/>
      <c r="BOL103" s="155"/>
      <c r="BOM103" s="155"/>
      <c r="BON103" s="155"/>
      <c r="BOO103" s="155"/>
      <c r="BOP103" s="155"/>
      <c r="BOQ103" s="155"/>
      <c r="BOR103" s="155"/>
      <c r="BOS103" s="155"/>
      <c r="BOT103" s="155"/>
      <c r="BOU103" s="155"/>
      <c r="BOV103" s="155"/>
      <c r="BOW103" s="155"/>
      <c r="BOX103" s="155"/>
      <c r="BOY103" s="155"/>
      <c r="BOZ103" s="155"/>
      <c r="BPA103" s="155"/>
      <c r="BPB103" s="155"/>
      <c r="BPC103" s="155"/>
      <c r="BPD103" s="155"/>
      <c r="BPE103" s="155"/>
      <c r="BPF103" s="155"/>
      <c r="BPG103" s="155"/>
      <c r="BPH103" s="155"/>
      <c r="BPI103" s="155"/>
      <c r="BPJ103" s="155"/>
      <c r="BPK103" s="155"/>
      <c r="BPL103" s="155"/>
      <c r="BPM103" s="155"/>
      <c r="BPN103" s="155"/>
      <c r="BPO103" s="155"/>
      <c r="BPP103" s="155"/>
      <c r="BPQ103" s="155"/>
      <c r="BPR103" s="155"/>
      <c r="BPS103" s="155"/>
      <c r="BPT103" s="155"/>
      <c r="BPU103" s="155"/>
      <c r="BPV103" s="155"/>
      <c r="BPW103" s="155"/>
      <c r="BPX103" s="155"/>
      <c r="BPY103" s="155"/>
      <c r="BPZ103" s="155"/>
      <c r="BQA103" s="155"/>
      <c r="BQB103" s="155"/>
      <c r="BQC103" s="155"/>
      <c r="BQD103" s="155"/>
      <c r="BQE103" s="155"/>
      <c r="BQF103" s="155"/>
      <c r="BQG103" s="155"/>
      <c r="BQH103" s="155"/>
      <c r="BQI103" s="155"/>
      <c r="BQJ103" s="155"/>
      <c r="BQK103" s="155"/>
      <c r="BQL103" s="155"/>
      <c r="BQM103" s="155"/>
      <c r="BQN103" s="155"/>
      <c r="BQO103" s="155"/>
      <c r="BQP103" s="155"/>
      <c r="BQQ103" s="155"/>
      <c r="BQR103" s="155"/>
      <c r="BQS103" s="155"/>
      <c r="BQT103" s="155"/>
      <c r="BQU103" s="155"/>
      <c r="BQV103" s="155"/>
      <c r="BQW103" s="155"/>
      <c r="BQX103" s="155"/>
      <c r="BQY103" s="155"/>
      <c r="BQZ103" s="155"/>
      <c r="BRA103" s="155"/>
      <c r="BRB103" s="155"/>
      <c r="BRC103" s="155"/>
      <c r="BRD103" s="155"/>
      <c r="BRE103" s="155"/>
      <c r="BRF103" s="155"/>
      <c r="BRG103" s="155"/>
      <c r="BRH103" s="155"/>
      <c r="BRI103" s="155"/>
      <c r="BRJ103" s="155"/>
      <c r="BRK103" s="155"/>
      <c r="BRL103" s="155"/>
      <c r="BRM103" s="155"/>
      <c r="BRN103" s="155"/>
      <c r="BRO103" s="155"/>
      <c r="BRP103" s="155"/>
      <c r="BRQ103" s="155"/>
      <c r="BRR103" s="155"/>
      <c r="BRS103" s="155"/>
      <c r="BRT103" s="155"/>
      <c r="BRU103" s="155"/>
      <c r="BRV103" s="155"/>
      <c r="BRW103" s="155"/>
      <c r="BRX103" s="155"/>
      <c r="BRY103" s="155"/>
      <c r="BRZ103" s="155"/>
      <c r="BSA103" s="155"/>
      <c r="BSB103" s="155"/>
      <c r="BSC103" s="155"/>
      <c r="BSD103" s="155"/>
      <c r="BSE103" s="155"/>
      <c r="BSF103" s="155"/>
      <c r="BSG103" s="155"/>
      <c r="BSH103" s="155"/>
      <c r="BSI103" s="155"/>
      <c r="BSJ103" s="155"/>
      <c r="BSK103" s="155"/>
      <c r="BSL103" s="155"/>
      <c r="BSM103" s="155"/>
      <c r="BSN103" s="155"/>
      <c r="BSO103" s="155"/>
      <c r="BSP103" s="155"/>
      <c r="BSQ103" s="155"/>
      <c r="BSR103" s="155"/>
      <c r="BSS103" s="155"/>
      <c r="BST103" s="155"/>
      <c r="BSU103" s="155"/>
      <c r="BSV103" s="155"/>
      <c r="BSW103" s="155"/>
      <c r="BSX103" s="155"/>
      <c r="BSY103" s="155"/>
      <c r="BSZ103" s="155"/>
      <c r="BTA103" s="155"/>
      <c r="BTB103" s="155"/>
      <c r="BTC103" s="155"/>
      <c r="BTD103" s="155"/>
      <c r="BTE103" s="155"/>
      <c r="BTF103" s="155"/>
      <c r="BTG103" s="155"/>
      <c r="BTH103" s="155"/>
      <c r="BTI103" s="155"/>
      <c r="BTJ103" s="155"/>
      <c r="BTK103" s="155"/>
      <c r="BTL103" s="155"/>
      <c r="BTM103" s="155"/>
      <c r="BTN103" s="155"/>
      <c r="BTO103" s="155"/>
      <c r="BTP103" s="155"/>
      <c r="BTQ103" s="155"/>
      <c r="BTR103" s="155"/>
      <c r="BTS103" s="155"/>
      <c r="BTT103" s="155"/>
      <c r="BTU103" s="155"/>
      <c r="BTV103" s="155"/>
      <c r="BTW103" s="155"/>
      <c r="BTX103" s="155"/>
      <c r="BTY103" s="155"/>
      <c r="BTZ103" s="155"/>
      <c r="BUA103" s="155"/>
      <c r="BUB103" s="155"/>
      <c r="BUC103" s="155"/>
      <c r="BUD103" s="155"/>
      <c r="BUE103" s="155"/>
      <c r="BUF103" s="155"/>
      <c r="BUG103" s="155"/>
      <c r="BUH103" s="155"/>
      <c r="BUI103" s="155"/>
      <c r="BUJ103" s="155"/>
      <c r="BUK103" s="155"/>
      <c r="BUL103" s="155"/>
      <c r="BUM103" s="155"/>
      <c r="BUN103" s="155"/>
      <c r="BUO103" s="155"/>
      <c r="BUP103" s="155"/>
      <c r="BUQ103" s="155"/>
      <c r="BUR103" s="155"/>
      <c r="BUS103" s="155"/>
      <c r="BUT103" s="155"/>
      <c r="BUU103" s="155"/>
      <c r="BUV103" s="155"/>
      <c r="BUW103" s="155"/>
      <c r="BUX103" s="155"/>
      <c r="BUY103" s="155"/>
      <c r="BUZ103" s="155"/>
      <c r="BVA103" s="155"/>
      <c r="BVB103" s="155"/>
      <c r="BVC103" s="155"/>
      <c r="BVD103" s="155"/>
      <c r="BVE103" s="155"/>
      <c r="BVF103" s="155"/>
      <c r="BVG103" s="155"/>
      <c r="BVH103" s="155"/>
      <c r="BVI103" s="155"/>
      <c r="BVJ103" s="155"/>
      <c r="BVK103" s="155"/>
      <c r="BVL103" s="155"/>
      <c r="BVM103" s="155"/>
      <c r="BVN103" s="155"/>
      <c r="BVO103" s="155"/>
      <c r="BVP103" s="155"/>
      <c r="BVQ103" s="155"/>
      <c r="BVR103" s="155"/>
      <c r="BVS103" s="155"/>
      <c r="BVT103" s="155"/>
      <c r="BVU103" s="155"/>
      <c r="BVV103" s="155"/>
      <c r="BVW103" s="155"/>
      <c r="BVX103" s="155"/>
      <c r="BVY103" s="155"/>
      <c r="BVZ103" s="155"/>
      <c r="BWA103" s="155"/>
      <c r="BWB103" s="155"/>
      <c r="BWC103" s="155"/>
      <c r="BWD103" s="155"/>
      <c r="BWE103" s="155"/>
      <c r="BWF103" s="155"/>
      <c r="BWG103" s="155"/>
      <c r="BWH103" s="155"/>
      <c r="BWI103" s="155"/>
      <c r="BWJ103" s="155"/>
      <c r="BWK103" s="155"/>
      <c r="BWL103" s="155"/>
      <c r="BWM103" s="155"/>
      <c r="BWN103" s="155"/>
      <c r="BWO103" s="155"/>
      <c r="BWP103" s="155"/>
      <c r="BWQ103" s="155"/>
      <c r="BWR103" s="155"/>
      <c r="BWS103" s="155"/>
      <c r="BWT103" s="155"/>
      <c r="BWU103" s="155"/>
      <c r="BWV103" s="155"/>
      <c r="BWW103" s="155"/>
      <c r="BWX103" s="155"/>
      <c r="BWY103" s="155"/>
      <c r="BWZ103" s="155"/>
      <c r="BXA103" s="155"/>
      <c r="BXB103" s="155"/>
      <c r="BXC103" s="155"/>
      <c r="BXD103" s="155"/>
      <c r="BXE103" s="155"/>
      <c r="BXF103" s="155"/>
      <c r="BXG103" s="155"/>
      <c r="BXH103" s="155"/>
      <c r="BXI103" s="155"/>
      <c r="BXJ103" s="155"/>
      <c r="BXK103" s="155"/>
      <c r="BXL103" s="155"/>
      <c r="BXM103" s="155"/>
      <c r="BXN103" s="155"/>
      <c r="BXO103" s="155"/>
      <c r="BXP103" s="155"/>
      <c r="BXQ103" s="155"/>
      <c r="BXR103" s="155"/>
      <c r="BXS103" s="155"/>
      <c r="BXT103" s="155"/>
      <c r="BXU103" s="155"/>
      <c r="BXV103" s="155"/>
      <c r="BXW103" s="155"/>
      <c r="BXX103" s="155"/>
      <c r="BXY103" s="155"/>
      <c r="BXZ103" s="155"/>
      <c r="BYA103" s="155"/>
      <c r="BYB103" s="155"/>
      <c r="BYC103" s="155"/>
      <c r="BYD103" s="155"/>
      <c r="BYE103" s="155"/>
      <c r="BYF103" s="155"/>
      <c r="BYG103" s="155"/>
      <c r="BYH103" s="155"/>
      <c r="BYI103" s="155"/>
      <c r="BYJ103" s="155"/>
      <c r="BYK103" s="155"/>
      <c r="BYL103" s="155"/>
      <c r="BYM103" s="155"/>
      <c r="BYN103" s="155"/>
      <c r="BYO103" s="155"/>
      <c r="BYP103" s="155"/>
      <c r="BYQ103" s="155"/>
      <c r="BYR103" s="155"/>
      <c r="BYS103" s="155"/>
      <c r="BYT103" s="155"/>
      <c r="BYU103" s="155"/>
      <c r="BYV103" s="155"/>
      <c r="BYW103" s="155"/>
      <c r="BYX103" s="155"/>
      <c r="BYY103" s="155"/>
      <c r="BYZ103" s="155"/>
      <c r="BZA103" s="155"/>
      <c r="BZB103" s="155"/>
      <c r="BZC103" s="155"/>
      <c r="BZD103" s="155"/>
      <c r="BZE103" s="155"/>
      <c r="BZF103" s="155"/>
      <c r="BZG103" s="155"/>
      <c r="BZH103" s="155"/>
      <c r="BZI103" s="155"/>
      <c r="BZJ103" s="155"/>
      <c r="BZK103" s="155"/>
      <c r="BZL103" s="155"/>
      <c r="BZM103" s="155"/>
      <c r="BZN103" s="155"/>
      <c r="BZO103" s="155"/>
      <c r="BZP103" s="155"/>
      <c r="BZQ103" s="155"/>
      <c r="BZR103" s="155"/>
      <c r="BZS103" s="155"/>
      <c r="BZT103" s="155"/>
      <c r="BZU103" s="155"/>
      <c r="BZV103" s="155"/>
      <c r="BZW103" s="155"/>
      <c r="BZX103" s="155"/>
      <c r="BZY103" s="155"/>
      <c r="BZZ103" s="155"/>
      <c r="CAA103" s="155"/>
      <c r="CAB103" s="155"/>
      <c r="CAC103" s="155"/>
      <c r="CAD103" s="155"/>
      <c r="CAE103" s="155"/>
      <c r="CAF103" s="155"/>
      <c r="CAG103" s="155"/>
      <c r="CAH103" s="155"/>
      <c r="CAI103" s="155"/>
      <c r="CAJ103" s="155"/>
      <c r="CAK103" s="155"/>
      <c r="CAL103" s="155"/>
      <c r="CAM103" s="155"/>
      <c r="CAN103" s="155"/>
      <c r="CAO103" s="155"/>
      <c r="CAP103" s="155"/>
      <c r="CAQ103" s="155"/>
      <c r="CAR103" s="155"/>
      <c r="CAS103" s="155"/>
      <c r="CAT103" s="155"/>
      <c r="CAU103" s="155"/>
      <c r="CAV103" s="155"/>
      <c r="CAW103" s="155"/>
      <c r="CAX103" s="155"/>
      <c r="CAY103" s="155"/>
      <c r="CAZ103" s="155"/>
      <c r="CBA103" s="155"/>
      <c r="CBB103" s="155"/>
      <c r="CBC103" s="155"/>
      <c r="CBD103" s="155"/>
      <c r="CBE103" s="155"/>
      <c r="CBF103" s="155"/>
      <c r="CBG103" s="155"/>
      <c r="CBH103" s="155"/>
      <c r="CBI103" s="155"/>
      <c r="CBJ103" s="155"/>
      <c r="CBK103" s="155"/>
      <c r="CBL103" s="155"/>
    </row>
    <row r="104" spans="2:2092" s="135" customFormat="1" ht="30">
      <c r="B104" s="84" t="s">
        <v>169</v>
      </c>
      <c r="C104" s="39"/>
      <c r="D104" s="58">
        <v>206.7</v>
      </c>
      <c r="E104" s="58">
        <v>114.9</v>
      </c>
      <c r="F104" s="58">
        <v>80.900000000000006</v>
      </c>
      <c r="G104" s="58">
        <v>807.2</v>
      </c>
      <c r="H104" s="58">
        <v>604.79999999999995</v>
      </c>
      <c r="I104" s="58">
        <v>197</v>
      </c>
      <c r="J104" s="58">
        <v>317</v>
      </c>
      <c r="K104" s="58">
        <v>346.7</v>
      </c>
      <c r="L104" s="58">
        <v>276</v>
      </c>
      <c r="M104" s="58">
        <v>38.4</v>
      </c>
      <c r="N104" s="56">
        <f>SUM(D104:M104)</f>
        <v>2989.6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  <c r="IT104" s="155"/>
      <c r="IU104" s="155"/>
      <c r="IV104" s="155"/>
      <c r="IW104" s="155"/>
      <c r="IX104" s="155"/>
      <c r="IY104" s="155"/>
      <c r="IZ104" s="155"/>
      <c r="JA104" s="155"/>
      <c r="JB104" s="155"/>
      <c r="JC104" s="155"/>
      <c r="JD104" s="155"/>
      <c r="JE104" s="155"/>
      <c r="JF104" s="155"/>
      <c r="JG104" s="155"/>
      <c r="JH104" s="155"/>
      <c r="JI104" s="155"/>
      <c r="JJ104" s="155"/>
      <c r="JK104" s="155"/>
      <c r="JL104" s="155"/>
      <c r="JM104" s="155"/>
      <c r="JN104" s="155"/>
      <c r="JO104" s="155"/>
      <c r="JP104" s="155"/>
      <c r="JQ104" s="155"/>
      <c r="JR104" s="155"/>
      <c r="JS104" s="155"/>
      <c r="JT104" s="155"/>
      <c r="JU104" s="155"/>
      <c r="JV104" s="155"/>
      <c r="JW104" s="155"/>
      <c r="JX104" s="155"/>
      <c r="JY104" s="155"/>
      <c r="JZ104" s="155"/>
      <c r="KA104" s="155"/>
      <c r="KB104" s="155"/>
      <c r="KC104" s="155"/>
      <c r="KD104" s="155"/>
      <c r="KE104" s="155"/>
      <c r="KF104" s="155"/>
      <c r="KG104" s="155"/>
      <c r="KH104" s="155"/>
      <c r="KI104" s="155"/>
      <c r="KJ104" s="155"/>
      <c r="KK104" s="155"/>
      <c r="KL104" s="155"/>
      <c r="KM104" s="155"/>
      <c r="KN104" s="155"/>
      <c r="KO104" s="155"/>
      <c r="KP104" s="155"/>
      <c r="KQ104" s="155"/>
      <c r="KR104" s="155"/>
      <c r="KS104" s="155"/>
      <c r="KT104" s="155"/>
      <c r="KU104" s="155"/>
      <c r="KV104" s="155"/>
      <c r="KW104" s="155"/>
      <c r="KX104" s="155"/>
      <c r="KY104" s="155"/>
      <c r="KZ104" s="155"/>
      <c r="LA104" s="155"/>
      <c r="LB104" s="155"/>
      <c r="LC104" s="155"/>
      <c r="LD104" s="155"/>
      <c r="LE104" s="155"/>
      <c r="LF104" s="155"/>
      <c r="LG104" s="155"/>
      <c r="LH104" s="155"/>
      <c r="LI104" s="155"/>
      <c r="LJ104" s="155"/>
      <c r="LK104" s="155"/>
      <c r="LL104" s="155"/>
      <c r="LM104" s="155"/>
      <c r="LN104" s="155"/>
      <c r="LO104" s="155"/>
      <c r="LP104" s="155"/>
      <c r="LQ104" s="155"/>
      <c r="LR104" s="155"/>
      <c r="LS104" s="155"/>
      <c r="LT104" s="155"/>
      <c r="LU104" s="155"/>
      <c r="LV104" s="155"/>
      <c r="LW104" s="155"/>
      <c r="LX104" s="155"/>
      <c r="LY104" s="155"/>
      <c r="LZ104" s="155"/>
      <c r="MA104" s="155"/>
      <c r="MB104" s="155"/>
      <c r="MC104" s="155"/>
      <c r="MD104" s="155"/>
      <c r="ME104" s="155"/>
      <c r="MF104" s="155"/>
      <c r="MG104" s="155"/>
      <c r="MH104" s="155"/>
      <c r="MI104" s="155"/>
      <c r="MJ104" s="155"/>
      <c r="MK104" s="155"/>
      <c r="ML104" s="155"/>
      <c r="MM104" s="155"/>
      <c r="MN104" s="155"/>
      <c r="MO104" s="155"/>
      <c r="MP104" s="155"/>
      <c r="MQ104" s="155"/>
      <c r="MR104" s="155"/>
      <c r="MS104" s="155"/>
      <c r="MT104" s="155"/>
      <c r="MU104" s="155"/>
      <c r="MV104" s="155"/>
      <c r="MW104" s="155"/>
      <c r="MX104" s="155"/>
      <c r="MY104" s="155"/>
      <c r="MZ104" s="155"/>
      <c r="NA104" s="155"/>
      <c r="NB104" s="155"/>
      <c r="NC104" s="155"/>
      <c r="ND104" s="155"/>
      <c r="NE104" s="155"/>
      <c r="NF104" s="155"/>
      <c r="NG104" s="155"/>
      <c r="NH104" s="155"/>
      <c r="NI104" s="155"/>
      <c r="NJ104" s="155"/>
      <c r="NK104" s="155"/>
      <c r="NL104" s="155"/>
      <c r="NM104" s="155"/>
      <c r="NN104" s="155"/>
      <c r="NO104" s="155"/>
      <c r="NP104" s="155"/>
      <c r="NQ104" s="155"/>
      <c r="NR104" s="155"/>
      <c r="NS104" s="155"/>
      <c r="NT104" s="155"/>
      <c r="NU104" s="155"/>
      <c r="NV104" s="155"/>
      <c r="NW104" s="155"/>
      <c r="NX104" s="155"/>
      <c r="NY104" s="155"/>
      <c r="NZ104" s="155"/>
      <c r="OA104" s="155"/>
      <c r="OB104" s="155"/>
      <c r="OC104" s="155"/>
      <c r="OD104" s="155"/>
      <c r="OE104" s="155"/>
      <c r="OF104" s="155"/>
      <c r="OG104" s="155"/>
      <c r="OH104" s="155"/>
      <c r="OI104" s="155"/>
      <c r="OJ104" s="155"/>
      <c r="OK104" s="155"/>
      <c r="OL104" s="155"/>
      <c r="OM104" s="155"/>
      <c r="ON104" s="155"/>
      <c r="OO104" s="155"/>
      <c r="OP104" s="155"/>
      <c r="OQ104" s="155"/>
      <c r="OR104" s="155"/>
      <c r="OS104" s="155"/>
      <c r="OT104" s="155"/>
      <c r="OU104" s="155"/>
      <c r="OV104" s="155"/>
      <c r="OW104" s="155"/>
      <c r="OX104" s="155"/>
      <c r="OY104" s="155"/>
      <c r="OZ104" s="155"/>
      <c r="PA104" s="155"/>
      <c r="PB104" s="155"/>
      <c r="PC104" s="155"/>
      <c r="PD104" s="155"/>
      <c r="PE104" s="155"/>
      <c r="PF104" s="155"/>
      <c r="PG104" s="155"/>
      <c r="PH104" s="155"/>
      <c r="PI104" s="155"/>
      <c r="PJ104" s="155"/>
      <c r="PK104" s="155"/>
      <c r="PL104" s="155"/>
      <c r="PM104" s="155"/>
      <c r="PN104" s="155"/>
      <c r="PO104" s="155"/>
      <c r="PP104" s="155"/>
      <c r="PQ104" s="155"/>
      <c r="PR104" s="155"/>
      <c r="PS104" s="155"/>
      <c r="PT104" s="155"/>
      <c r="PU104" s="155"/>
      <c r="PV104" s="155"/>
      <c r="PW104" s="155"/>
      <c r="PX104" s="155"/>
      <c r="PY104" s="155"/>
      <c r="PZ104" s="155"/>
      <c r="QA104" s="155"/>
      <c r="QB104" s="155"/>
      <c r="QC104" s="155"/>
      <c r="QD104" s="155"/>
      <c r="QE104" s="155"/>
      <c r="QF104" s="155"/>
      <c r="QG104" s="155"/>
      <c r="QH104" s="155"/>
      <c r="QI104" s="155"/>
      <c r="QJ104" s="155"/>
      <c r="QK104" s="155"/>
      <c r="QL104" s="155"/>
      <c r="QM104" s="155"/>
      <c r="QN104" s="155"/>
      <c r="QO104" s="155"/>
      <c r="QP104" s="155"/>
      <c r="QQ104" s="155"/>
      <c r="QR104" s="155"/>
      <c r="QS104" s="155"/>
      <c r="QT104" s="155"/>
      <c r="QU104" s="155"/>
      <c r="QV104" s="155"/>
      <c r="QW104" s="155"/>
      <c r="QX104" s="155"/>
      <c r="QY104" s="155"/>
      <c r="QZ104" s="155"/>
      <c r="RA104" s="155"/>
      <c r="RB104" s="155"/>
      <c r="RC104" s="155"/>
      <c r="RD104" s="155"/>
      <c r="RE104" s="155"/>
      <c r="RF104" s="155"/>
      <c r="RG104" s="155"/>
      <c r="RH104" s="155"/>
      <c r="RI104" s="155"/>
      <c r="RJ104" s="155"/>
      <c r="RK104" s="155"/>
      <c r="RL104" s="155"/>
      <c r="RM104" s="155"/>
      <c r="RN104" s="155"/>
      <c r="RO104" s="155"/>
      <c r="RP104" s="155"/>
      <c r="RQ104" s="155"/>
      <c r="RR104" s="155"/>
      <c r="RS104" s="155"/>
      <c r="RT104" s="155"/>
      <c r="RU104" s="155"/>
      <c r="RV104" s="155"/>
      <c r="RW104" s="155"/>
      <c r="RX104" s="155"/>
      <c r="RY104" s="155"/>
      <c r="RZ104" s="155"/>
      <c r="SA104" s="155"/>
      <c r="SB104" s="155"/>
      <c r="SC104" s="155"/>
      <c r="SD104" s="155"/>
      <c r="SE104" s="155"/>
      <c r="SF104" s="155"/>
      <c r="SG104" s="155"/>
      <c r="SH104" s="155"/>
      <c r="SI104" s="155"/>
      <c r="SJ104" s="155"/>
      <c r="SK104" s="155"/>
      <c r="SL104" s="155"/>
      <c r="SM104" s="155"/>
      <c r="SN104" s="155"/>
      <c r="SO104" s="155"/>
      <c r="SP104" s="155"/>
      <c r="SQ104" s="155"/>
      <c r="SR104" s="155"/>
      <c r="SS104" s="155"/>
      <c r="ST104" s="155"/>
      <c r="SU104" s="155"/>
      <c r="SV104" s="155"/>
      <c r="SW104" s="155"/>
      <c r="SX104" s="155"/>
      <c r="SY104" s="155"/>
      <c r="SZ104" s="155"/>
      <c r="TA104" s="155"/>
      <c r="TB104" s="155"/>
      <c r="TC104" s="155"/>
      <c r="TD104" s="155"/>
      <c r="TE104" s="155"/>
      <c r="TF104" s="155"/>
      <c r="TG104" s="155"/>
      <c r="TH104" s="155"/>
      <c r="TI104" s="155"/>
      <c r="TJ104" s="155"/>
      <c r="TK104" s="155"/>
      <c r="TL104" s="155"/>
      <c r="TM104" s="155"/>
      <c r="TN104" s="155"/>
      <c r="TO104" s="155"/>
      <c r="TP104" s="155"/>
      <c r="TQ104" s="155"/>
      <c r="TR104" s="155"/>
      <c r="TS104" s="155"/>
      <c r="TT104" s="155"/>
      <c r="TU104" s="155"/>
      <c r="TV104" s="155"/>
      <c r="TW104" s="155"/>
      <c r="TX104" s="155"/>
      <c r="TY104" s="155"/>
      <c r="TZ104" s="155"/>
      <c r="UA104" s="155"/>
      <c r="UB104" s="155"/>
      <c r="UC104" s="155"/>
      <c r="UD104" s="155"/>
      <c r="UE104" s="155"/>
      <c r="UF104" s="155"/>
      <c r="UG104" s="155"/>
      <c r="UH104" s="155"/>
      <c r="UI104" s="155"/>
      <c r="UJ104" s="155"/>
      <c r="UK104" s="155"/>
      <c r="UL104" s="155"/>
      <c r="UM104" s="155"/>
      <c r="UN104" s="155"/>
      <c r="UO104" s="155"/>
      <c r="UP104" s="155"/>
      <c r="UQ104" s="155"/>
      <c r="UR104" s="155"/>
      <c r="US104" s="155"/>
      <c r="UT104" s="155"/>
      <c r="UU104" s="155"/>
      <c r="UV104" s="155"/>
      <c r="UW104" s="155"/>
      <c r="UX104" s="155"/>
      <c r="UY104" s="155"/>
      <c r="UZ104" s="155"/>
      <c r="VA104" s="155"/>
      <c r="VB104" s="155"/>
      <c r="VC104" s="155"/>
      <c r="VD104" s="155"/>
      <c r="VE104" s="155"/>
      <c r="VF104" s="155"/>
      <c r="VG104" s="155"/>
      <c r="VH104" s="155"/>
      <c r="VI104" s="155"/>
      <c r="VJ104" s="155"/>
      <c r="VK104" s="155"/>
      <c r="VL104" s="155"/>
      <c r="VM104" s="155"/>
      <c r="VN104" s="155"/>
      <c r="VO104" s="155"/>
      <c r="VP104" s="155"/>
      <c r="VQ104" s="155"/>
      <c r="VR104" s="155"/>
      <c r="VS104" s="155"/>
      <c r="VT104" s="155"/>
      <c r="VU104" s="155"/>
      <c r="VV104" s="155"/>
      <c r="VW104" s="155"/>
      <c r="VX104" s="155"/>
      <c r="VY104" s="155"/>
      <c r="VZ104" s="155"/>
      <c r="WA104" s="155"/>
      <c r="WB104" s="155"/>
      <c r="WC104" s="155"/>
      <c r="WD104" s="155"/>
      <c r="WE104" s="155"/>
      <c r="WF104" s="155"/>
      <c r="WG104" s="155"/>
      <c r="WH104" s="155"/>
      <c r="WI104" s="155"/>
      <c r="WJ104" s="155"/>
      <c r="WK104" s="155"/>
      <c r="WL104" s="155"/>
      <c r="WM104" s="155"/>
      <c r="WN104" s="155"/>
      <c r="WO104" s="155"/>
      <c r="WP104" s="155"/>
      <c r="WQ104" s="155"/>
      <c r="WR104" s="155"/>
      <c r="WS104" s="155"/>
      <c r="WT104" s="155"/>
      <c r="WU104" s="155"/>
      <c r="WV104" s="155"/>
      <c r="WW104" s="155"/>
      <c r="WX104" s="155"/>
      <c r="WY104" s="155"/>
      <c r="WZ104" s="155"/>
      <c r="XA104" s="155"/>
      <c r="XB104" s="155"/>
      <c r="XC104" s="155"/>
      <c r="XD104" s="155"/>
      <c r="XE104" s="155"/>
      <c r="XF104" s="155"/>
      <c r="XG104" s="155"/>
      <c r="XH104" s="155"/>
      <c r="XI104" s="155"/>
      <c r="XJ104" s="155"/>
      <c r="XK104" s="155"/>
      <c r="XL104" s="155"/>
      <c r="XM104" s="155"/>
      <c r="XN104" s="155"/>
      <c r="XO104" s="155"/>
      <c r="XP104" s="155"/>
      <c r="XQ104" s="155"/>
      <c r="XR104" s="155"/>
      <c r="XS104" s="155"/>
      <c r="XT104" s="155"/>
      <c r="XU104" s="155"/>
      <c r="XV104" s="155"/>
      <c r="XW104" s="155"/>
      <c r="XX104" s="155"/>
      <c r="XY104" s="155"/>
      <c r="XZ104" s="155"/>
      <c r="YA104" s="155"/>
      <c r="YB104" s="155"/>
      <c r="YC104" s="155"/>
      <c r="YD104" s="155"/>
      <c r="YE104" s="155"/>
      <c r="YF104" s="155"/>
      <c r="YG104" s="155"/>
      <c r="YH104" s="155"/>
      <c r="YI104" s="155"/>
      <c r="YJ104" s="155"/>
      <c r="YK104" s="155"/>
      <c r="YL104" s="155"/>
      <c r="YM104" s="155"/>
      <c r="YN104" s="155"/>
      <c r="YO104" s="155"/>
      <c r="YP104" s="155"/>
      <c r="YQ104" s="155"/>
      <c r="YR104" s="155"/>
      <c r="YS104" s="155"/>
      <c r="YT104" s="155"/>
      <c r="YU104" s="155"/>
      <c r="YV104" s="155"/>
      <c r="YW104" s="155"/>
      <c r="YX104" s="155"/>
      <c r="YY104" s="155"/>
      <c r="YZ104" s="155"/>
      <c r="ZA104" s="155"/>
      <c r="ZB104" s="155"/>
      <c r="ZC104" s="155"/>
      <c r="ZD104" s="155"/>
      <c r="ZE104" s="155"/>
      <c r="ZF104" s="155"/>
      <c r="ZG104" s="155"/>
      <c r="ZH104" s="155"/>
      <c r="ZI104" s="155"/>
      <c r="ZJ104" s="155"/>
      <c r="ZK104" s="155"/>
      <c r="ZL104" s="155"/>
      <c r="ZM104" s="155"/>
      <c r="ZN104" s="155"/>
      <c r="ZO104" s="155"/>
      <c r="ZP104" s="155"/>
      <c r="ZQ104" s="155"/>
      <c r="ZR104" s="155"/>
      <c r="ZS104" s="155"/>
      <c r="ZT104" s="155"/>
      <c r="ZU104" s="155"/>
      <c r="ZV104" s="155"/>
      <c r="ZW104" s="155"/>
      <c r="ZX104" s="155"/>
      <c r="ZY104" s="155"/>
      <c r="ZZ104" s="155"/>
      <c r="AAA104" s="155"/>
      <c r="AAB104" s="155"/>
      <c r="AAC104" s="155"/>
      <c r="AAD104" s="155"/>
      <c r="AAE104" s="155"/>
      <c r="AAF104" s="155"/>
      <c r="AAG104" s="155"/>
      <c r="AAH104" s="155"/>
      <c r="AAI104" s="155"/>
      <c r="AAJ104" s="155"/>
      <c r="AAK104" s="155"/>
      <c r="AAL104" s="155"/>
      <c r="AAM104" s="155"/>
      <c r="AAN104" s="155"/>
      <c r="AAO104" s="155"/>
      <c r="AAP104" s="155"/>
      <c r="AAQ104" s="155"/>
      <c r="AAR104" s="155"/>
      <c r="AAS104" s="155"/>
      <c r="AAT104" s="155"/>
      <c r="AAU104" s="155"/>
      <c r="AAV104" s="155"/>
      <c r="AAW104" s="155"/>
      <c r="AAX104" s="155"/>
      <c r="AAY104" s="155"/>
      <c r="AAZ104" s="155"/>
      <c r="ABA104" s="155"/>
      <c r="ABB104" s="155"/>
      <c r="ABC104" s="155"/>
      <c r="ABD104" s="155"/>
      <c r="ABE104" s="155"/>
      <c r="ABF104" s="155"/>
      <c r="ABG104" s="155"/>
      <c r="ABH104" s="155"/>
      <c r="ABI104" s="155"/>
      <c r="ABJ104" s="155"/>
      <c r="ABK104" s="155"/>
      <c r="ABL104" s="155"/>
      <c r="ABM104" s="155"/>
      <c r="ABN104" s="155"/>
      <c r="ABO104" s="155"/>
      <c r="ABP104" s="155"/>
      <c r="ABQ104" s="155"/>
      <c r="ABR104" s="155"/>
      <c r="ABS104" s="155"/>
      <c r="ABT104" s="155"/>
      <c r="ABU104" s="155"/>
      <c r="ABV104" s="155"/>
      <c r="ABW104" s="155"/>
      <c r="ABX104" s="155"/>
      <c r="ABY104" s="155"/>
      <c r="ABZ104" s="155"/>
      <c r="ACA104" s="155"/>
      <c r="ACB104" s="155"/>
      <c r="ACC104" s="155"/>
      <c r="ACD104" s="155"/>
      <c r="ACE104" s="155"/>
      <c r="ACF104" s="155"/>
      <c r="ACG104" s="155"/>
      <c r="ACH104" s="155"/>
      <c r="ACI104" s="155"/>
      <c r="ACJ104" s="155"/>
      <c r="ACK104" s="155"/>
      <c r="ACL104" s="155"/>
      <c r="ACM104" s="155"/>
      <c r="ACN104" s="155"/>
      <c r="ACO104" s="155"/>
      <c r="ACP104" s="155"/>
      <c r="ACQ104" s="155"/>
      <c r="ACR104" s="155"/>
      <c r="ACS104" s="155"/>
      <c r="ACT104" s="155"/>
      <c r="ACU104" s="155"/>
      <c r="ACV104" s="155"/>
      <c r="ACW104" s="155"/>
      <c r="ACX104" s="155"/>
      <c r="ACY104" s="155"/>
      <c r="ACZ104" s="155"/>
      <c r="ADA104" s="155"/>
      <c r="ADB104" s="155"/>
      <c r="ADC104" s="155"/>
      <c r="ADD104" s="155"/>
      <c r="ADE104" s="155"/>
      <c r="ADF104" s="155"/>
      <c r="ADG104" s="155"/>
      <c r="ADH104" s="155"/>
      <c r="ADI104" s="155"/>
      <c r="ADJ104" s="155"/>
      <c r="ADK104" s="155"/>
      <c r="ADL104" s="155"/>
      <c r="ADM104" s="155"/>
      <c r="ADN104" s="155"/>
      <c r="ADO104" s="155"/>
      <c r="ADP104" s="155"/>
      <c r="ADQ104" s="155"/>
      <c r="ADR104" s="155"/>
      <c r="ADS104" s="155"/>
      <c r="ADT104" s="155"/>
      <c r="ADU104" s="155"/>
      <c r="ADV104" s="155"/>
      <c r="ADW104" s="155"/>
      <c r="ADX104" s="155"/>
      <c r="ADY104" s="155"/>
      <c r="ADZ104" s="155"/>
      <c r="AEA104" s="155"/>
      <c r="AEB104" s="155"/>
      <c r="AEC104" s="155"/>
      <c r="AED104" s="155"/>
      <c r="AEE104" s="155"/>
      <c r="AEF104" s="155"/>
      <c r="AEG104" s="155"/>
      <c r="AEH104" s="155"/>
      <c r="AEI104" s="155"/>
      <c r="AEJ104" s="155"/>
      <c r="AEK104" s="155"/>
      <c r="AEL104" s="155"/>
      <c r="AEM104" s="155"/>
      <c r="AEN104" s="155"/>
      <c r="AEO104" s="155"/>
      <c r="AEP104" s="155"/>
      <c r="AEQ104" s="155"/>
      <c r="AER104" s="155"/>
      <c r="AES104" s="155"/>
      <c r="AET104" s="155"/>
      <c r="AEU104" s="155"/>
      <c r="AEV104" s="155"/>
      <c r="AEW104" s="155"/>
      <c r="AEX104" s="155"/>
      <c r="AEY104" s="155"/>
      <c r="AEZ104" s="155"/>
      <c r="AFA104" s="155"/>
      <c r="AFB104" s="155"/>
      <c r="AFC104" s="155"/>
      <c r="AFD104" s="155"/>
      <c r="AFE104" s="155"/>
      <c r="AFF104" s="155"/>
      <c r="AFG104" s="155"/>
      <c r="AFH104" s="155"/>
      <c r="AFI104" s="155"/>
      <c r="AFJ104" s="155"/>
      <c r="AFK104" s="155"/>
      <c r="AFL104" s="155"/>
      <c r="AFM104" s="155"/>
      <c r="AFN104" s="155"/>
      <c r="AFO104" s="155"/>
      <c r="AFP104" s="155"/>
      <c r="AFQ104" s="155"/>
      <c r="AFR104" s="155"/>
      <c r="AFS104" s="155"/>
      <c r="AFT104" s="155"/>
      <c r="AFU104" s="155"/>
      <c r="AFV104" s="155"/>
      <c r="AFW104" s="155"/>
      <c r="AFX104" s="155"/>
      <c r="AFY104" s="155"/>
      <c r="AFZ104" s="155"/>
      <c r="AGA104" s="155"/>
      <c r="AGB104" s="155"/>
      <c r="AGC104" s="155"/>
      <c r="AGD104" s="155"/>
      <c r="AGE104" s="155"/>
      <c r="AGF104" s="155"/>
      <c r="AGG104" s="155"/>
      <c r="AGH104" s="155"/>
      <c r="AGI104" s="155"/>
      <c r="AGJ104" s="155"/>
      <c r="AGK104" s="155"/>
      <c r="AGL104" s="155"/>
      <c r="AGM104" s="155"/>
      <c r="AGN104" s="155"/>
      <c r="AGO104" s="155"/>
      <c r="AGP104" s="155"/>
      <c r="AGQ104" s="155"/>
      <c r="AGR104" s="155"/>
      <c r="AGS104" s="155"/>
      <c r="AGT104" s="155"/>
      <c r="AGU104" s="155"/>
      <c r="AGV104" s="155"/>
      <c r="AGW104" s="155"/>
      <c r="AGX104" s="155"/>
      <c r="AGY104" s="155"/>
      <c r="AGZ104" s="155"/>
      <c r="AHA104" s="155"/>
      <c r="AHB104" s="155"/>
      <c r="AHC104" s="155"/>
      <c r="AHD104" s="155"/>
      <c r="AHE104" s="155"/>
      <c r="AHF104" s="155"/>
      <c r="AHG104" s="155"/>
      <c r="AHH104" s="155"/>
      <c r="AHI104" s="155"/>
      <c r="AHJ104" s="155"/>
      <c r="AHK104" s="155"/>
      <c r="AHL104" s="155"/>
      <c r="AHM104" s="155"/>
      <c r="AHN104" s="155"/>
      <c r="AHO104" s="155"/>
      <c r="AHP104" s="155"/>
      <c r="AHQ104" s="155"/>
      <c r="AHR104" s="155"/>
      <c r="AHS104" s="155"/>
      <c r="AHT104" s="155"/>
      <c r="AHU104" s="155"/>
      <c r="AHV104" s="155"/>
      <c r="AHW104" s="155"/>
      <c r="AHX104" s="155"/>
      <c r="AHY104" s="155"/>
      <c r="AHZ104" s="155"/>
      <c r="AIA104" s="155"/>
      <c r="AIB104" s="155"/>
      <c r="AIC104" s="155"/>
      <c r="AID104" s="155"/>
      <c r="AIE104" s="155"/>
      <c r="AIF104" s="155"/>
      <c r="AIG104" s="155"/>
      <c r="AIH104" s="155"/>
      <c r="AII104" s="155"/>
      <c r="AIJ104" s="155"/>
      <c r="AIK104" s="155"/>
      <c r="AIL104" s="155"/>
      <c r="AIM104" s="155"/>
      <c r="AIN104" s="155"/>
      <c r="AIO104" s="155"/>
      <c r="AIP104" s="155"/>
      <c r="AIQ104" s="155"/>
      <c r="AIR104" s="155"/>
      <c r="AIS104" s="155"/>
      <c r="AIT104" s="155"/>
      <c r="AIU104" s="155"/>
      <c r="AIV104" s="155"/>
      <c r="AIW104" s="155"/>
      <c r="AIX104" s="155"/>
      <c r="AIY104" s="155"/>
      <c r="AIZ104" s="155"/>
      <c r="AJA104" s="155"/>
      <c r="AJB104" s="155"/>
      <c r="AJC104" s="155"/>
      <c r="AJD104" s="155"/>
      <c r="AJE104" s="155"/>
      <c r="AJF104" s="155"/>
      <c r="AJG104" s="155"/>
      <c r="AJH104" s="155"/>
      <c r="AJI104" s="155"/>
      <c r="AJJ104" s="155"/>
      <c r="AJK104" s="155"/>
      <c r="AJL104" s="155"/>
      <c r="AJM104" s="155"/>
      <c r="AJN104" s="155"/>
      <c r="AJO104" s="155"/>
      <c r="AJP104" s="155"/>
      <c r="AJQ104" s="155"/>
      <c r="AJR104" s="155"/>
      <c r="AJS104" s="155"/>
      <c r="AJT104" s="155"/>
      <c r="AJU104" s="155"/>
      <c r="AJV104" s="155"/>
      <c r="AJW104" s="155"/>
      <c r="AJX104" s="155"/>
      <c r="AJY104" s="155"/>
      <c r="AJZ104" s="155"/>
      <c r="AKA104" s="155"/>
      <c r="AKB104" s="155"/>
      <c r="AKC104" s="155"/>
      <c r="AKD104" s="155"/>
      <c r="AKE104" s="155"/>
      <c r="AKF104" s="155"/>
      <c r="AKG104" s="155"/>
      <c r="AKH104" s="155"/>
      <c r="AKI104" s="155"/>
      <c r="AKJ104" s="155"/>
      <c r="AKK104" s="155"/>
      <c r="AKL104" s="155"/>
      <c r="AKM104" s="155"/>
      <c r="AKN104" s="155"/>
      <c r="AKO104" s="155"/>
      <c r="AKP104" s="155"/>
      <c r="AKQ104" s="155"/>
      <c r="AKR104" s="155"/>
      <c r="AKS104" s="155"/>
      <c r="AKT104" s="155"/>
      <c r="AKU104" s="155"/>
      <c r="AKV104" s="155"/>
      <c r="AKW104" s="155"/>
      <c r="AKX104" s="155"/>
      <c r="AKY104" s="155"/>
      <c r="AKZ104" s="155"/>
      <c r="ALA104" s="155"/>
      <c r="ALB104" s="155"/>
      <c r="ALC104" s="155"/>
      <c r="ALD104" s="155"/>
      <c r="ALE104" s="155"/>
      <c r="ALF104" s="155"/>
      <c r="ALG104" s="155"/>
      <c r="ALH104" s="155"/>
      <c r="ALI104" s="155"/>
      <c r="ALJ104" s="155"/>
      <c r="ALK104" s="155"/>
      <c r="ALL104" s="155"/>
      <c r="ALM104" s="155"/>
      <c r="ALN104" s="155"/>
      <c r="ALO104" s="155"/>
      <c r="ALP104" s="155"/>
      <c r="ALQ104" s="155"/>
      <c r="ALR104" s="155"/>
      <c r="ALS104" s="155"/>
      <c r="ALT104" s="155"/>
      <c r="ALU104" s="155"/>
      <c r="ALV104" s="155"/>
      <c r="ALW104" s="155"/>
      <c r="ALX104" s="155"/>
      <c r="ALY104" s="155"/>
      <c r="ALZ104" s="155"/>
      <c r="AMA104" s="155"/>
      <c r="AMB104" s="155"/>
      <c r="AMC104" s="155"/>
      <c r="AMD104" s="155"/>
      <c r="AME104" s="155"/>
      <c r="AMF104" s="155"/>
      <c r="AMG104" s="155"/>
      <c r="AMH104" s="155"/>
      <c r="AMI104" s="155"/>
      <c r="AMJ104" s="155"/>
      <c r="AMK104" s="155"/>
      <c r="AML104" s="155"/>
      <c r="AMM104" s="155"/>
      <c r="AMN104" s="155"/>
      <c r="AMO104" s="155"/>
      <c r="AMP104" s="155"/>
      <c r="AMQ104" s="155"/>
      <c r="AMR104" s="155"/>
      <c r="AMS104" s="155"/>
      <c r="AMT104" s="155"/>
      <c r="AMU104" s="155"/>
      <c r="AMV104" s="155"/>
      <c r="AMW104" s="155"/>
      <c r="AMX104" s="155"/>
      <c r="AMY104" s="155"/>
      <c r="AMZ104" s="155"/>
      <c r="ANA104" s="155"/>
      <c r="ANB104" s="155"/>
      <c r="ANC104" s="155"/>
      <c r="AND104" s="155"/>
      <c r="ANE104" s="155"/>
      <c r="ANF104" s="155"/>
      <c r="ANG104" s="155"/>
      <c r="ANH104" s="155"/>
      <c r="ANI104" s="155"/>
      <c r="ANJ104" s="155"/>
      <c r="ANK104" s="155"/>
      <c r="ANL104" s="155"/>
      <c r="ANM104" s="155"/>
      <c r="ANN104" s="155"/>
      <c r="ANO104" s="155"/>
      <c r="ANP104" s="155"/>
      <c r="ANQ104" s="155"/>
      <c r="ANR104" s="155"/>
      <c r="ANS104" s="155"/>
      <c r="ANT104" s="155"/>
      <c r="ANU104" s="155"/>
      <c r="ANV104" s="155"/>
      <c r="ANW104" s="155"/>
      <c r="ANX104" s="155"/>
      <c r="ANY104" s="155"/>
      <c r="ANZ104" s="155"/>
      <c r="AOA104" s="155"/>
      <c r="AOB104" s="155"/>
      <c r="AOC104" s="155"/>
      <c r="AOD104" s="155"/>
      <c r="AOE104" s="155"/>
      <c r="AOF104" s="155"/>
      <c r="AOG104" s="155"/>
      <c r="AOH104" s="155"/>
      <c r="AOI104" s="155"/>
      <c r="AOJ104" s="155"/>
      <c r="AOK104" s="155"/>
      <c r="AOL104" s="155"/>
      <c r="AOM104" s="155"/>
      <c r="AON104" s="155"/>
      <c r="AOO104" s="155"/>
      <c r="AOP104" s="155"/>
      <c r="AOQ104" s="155"/>
      <c r="AOR104" s="155"/>
      <c r="AOS104" s="155"/>
      <c r="AOT104" s="155"/>
      <c r="AOU104" s="155"/>
      <c r="AOV104" s="155"/>
      <c r="AOW104" s="155"/>
      <c r="AOX104" s="155"/>
      <c r="AOY104" s="155"/>
      <c r="AOZ104" s="155"/>
      <c r="APA104" s="155"/>
      <c r="APB104" s="155"/>
      <c r="APC104" s="155"/>
      <c r="APD104" s="155"/>
      <c r="APE104" s="155"/>
      <c r="APF104" s="155"/>
      <c r="APG104" s="155"/>
      <c r="APH104" s="155"/>
      <c r="API104" s="155"/>
      <c r="APJ104" s="155"/>
      <c r="APK104" s="155"/>
      <c r="APL104" s="155"/>
      <c r="APM104" s="155"/>
      <c r="APN104" s="155"/>
      <c r="APO104" s="155"/>
      <c r="APP104" s="155"/>
      <c r="APQ104" s="155"/>
      <c r="APR104" s="155"/>
      <c r="APS104" s="155"/>
      <c r="APT104" s="155"/>
      <c r="APU104" s="155"/>
      <c r="APV104" s="155"/>
      <c r="APW104" s="155"/>
      <c r="APX104" s="155"/>
      <c r="APY104" s="155"/>
      <c r="APZ104" s="155"/>
      <c r="AQA104" s="155"/>
      <c r="AQB104" s="155"/>
      <c r="AQC104" s="155"/>
      <c r="AQD104" s="155"/>
      <c r="AQE104" s="155"/>
      <c r="AQF104" s="155"/>
      <c r="AQG104" s="155"/>
      <c r="AQH104" s="155"/>
      <c r="AQI104" s="155"/>
      <c r="AQJ104" s="155"/>
      <c r="AQK104" s="155"/>
      <c r="AQL104" s="155"/>
      <c r="AQM104" s="155"/>
      <c r="AQN104" s="155"/>
      <c r="AQO104" s="155"/>
      <c r="AQP104" s="155"/>
      <c r="AQQ104" s="155"/>
      <c r="AQR104" s="155"/>
      <c r="AQS104" s="155"/>
      <c r="AQT104" s="155"/>
      <c r="AQU104" s="155"/>
      <c r="AQV104" s="155"/>
      <c r="AQW104" s="155"/>
      <c r="AQX104" s="155"/>
      <c r="AQY104" s="155"/>
      <c r="AQZ104" s="155"/>
      <c r="ARA104" s="155"/>
      <c r="ARB104" s="155"/>
      <c r="ARC104" s="155"/>
      <c r="ARD104" s="155"/>
      <c r="ARE104" s="155"/>
      <c r="ARF104" s="155"/>
      <c r="ARG104" s="155"/>
      <c r="ARH104" s="155"/>
      <c r="ARI104" s="155"/>
      <c r="ARJ104" s="155"/>
      <c r="ARK104" s="155"/>
      <c r="ARL104" s="155"/>
      <c r="ARM104" s="155"/>
      <c r="ARN104" s="155"/>
      <c r="ARO104" s="155"/>
      <c r="ARP104" s="155"/>
      <c r="ARQ104" s="155"/>
      <c r="ARR104" s="155"/>
      <c r="ARS104" s="155"/>
      <c r="ART104" s="155"/>
      <c r="ARU104" s="155"/>
      <c r="ARV104" s="155"/>
      <c r="ARW104" s="155"/>
      <c r="ARX104" s="155"/>
      <c r="ARY104" s="155"/>
      <c r="ARZ104" s="155"/>
      <c r="ASA104" s="155"/>
      <c r="ASB104" s="155"/>
      <c r="ASC104" s="155"/>
      <c r="ASD104" s="155"/>
      <c r="ASE104" s="155"/>
      <c r="ASF104" s="155"/>
      <c r="ASG104" s="155"/>
      <c r="ASH104" s="155"/>
      <c r="ASI104" s="155"/>
      <c r="ASJ104" s="155"/>
      <c r="ASK104" s="155"/>
      <c r="ASL104" s="155"/>
      <c r="ASM104" s="155"/>
      <c r="ASN104" s="155"/>
      <c r="ASO104" s="155"/>
      <c r="ASP104" s="155"/>
      <c r="ASQ104" s="155"/>
      <c r="ASR104" s="155"/>
      <c r="ASS104" s="155"/>
      <c r="AST104" s="155"/>
      <c r="ASU104" s="155"/>
      <c r="ASV104" s="155"/>
      <c r="ASW104" s="155"/>
      <c r="ASX104" s="155"/>
      <c r="ASY104" s="155"/>
      <c r="ASZ104" s="155"/>
      <c r="ATA104" s="155"/>
      <c r="ATB104" s="155"/>
      <c r="ATC104" s="155"/>
      <c r="ATD104" s="155"/>
      <c r="ATE104" s="155"/>
      <c r="ATF104" s="155"/>
      <c r="ATG104" s="155"/>
      <c r="ATH104" s="155"/>
      <c r="ATI104" s="155"/>
      <c r="ATJ104" s="155"/>
      <c r="ATK104" s="155"/>
      <c r="ATL104" s="155"/>
      <c r="ATM104" s="155"/>
      <c r="ATN104" s="155"/>
      <c r="ATO104" s="155"/>
      <c r="ATP104" s="155"/>
      <c r="ATQ104" s="155"/>
      <c r="ATR104" s="155"/>
      <c r="ATS104" s="155"/>
      <c r="ATT104" s="155"/>
      <c r="ATU104" s="155"/>
      <c r="ATV104" s="155"/>
      <c r="ATW104" s="155"/>
      <c r="ATX104" s="155"/>
      <c r="ATY104" s="155"/>
      <c r="ATZ104" s="155"/>
      <c r="AUA104" s="155"/>
      <c r="AUB104" s="155"/>
      <c r="AUC104" s="155"/>
      <c r="AUD104" s="155"/>
      <c r="AUE104" s="155"/>
      <c r="AUF104" s="155"/>
      <c r="AUG104" s="155"/>
      <c r="AUH104" s="155"/>
      <c r="AUI104" s="155"/>
      <c r="AUJ104" s="155"/>
      <c r="AUK104" s="155"/>
      <c r="AUL104" s="155"/>
      <c r="AUM104" s="155"/>
      <c r="AUN104" s="155"/>
      <c r="AUO104" s="155"/>
      <c r="AUP104" s="155"/>
      <c r="AUQ104" s="155"/>
      <c r="AUR104" s="155"/>
      <c r="AUS104" s="155"/>
      <c r="AUT104" s="155"/>
      <c r="AUU104" s="155"/>
      <c r="AUV104" s="155"/>
      <c r="AUW104" s="155"/>
      <c r="AUX104" s="155"/>
      <c r="AUY104" s="155"/>
      <c r="AUZ104" s="155"/>
      <c r="AVA104" s="155"/>
      <c r="AVB104" s="155"/>
      <c r="AVC104" s="155"/>
      <c r="AVD104" s="155"/>
      <c r="AVE104" s="155"/>
      <c r="AVF104" s="155"/>
      <c r="AVG104" s="155"/>
      <c r="AVH104" s="155"/>
      <c r="AVI104" s="155"/>
      <c r="AVJ104" s="155"/>
      <c r="AVK104" s="155"/>
      <c r="AVL104" s="155"/>
      <c r="AVM104" s="155"/>
      <c r="AVN104" s="155"/>
      <c r="AVO104" s="155"/>
      <c r="AVP104" s="155"/>
      <c r="AVQ104" s="155"/>
      <c r="AVR104" s="155"/>
      <c r="AVS104" s="155"/>
      <c r="AVT104" s="155"/>
      <c r="AVU104" s="155"/>
      <c r="AVV104" s="155"/>
      <c r="AVW104" s="155"/>
      <c r="AVX104" s="155"/>
      <c r="AVY104" s="155"/>
      <c r="AVZ104" s="155"/>
      <c r="AWA104" s="155"/>
      <c r="AWB104" s="155"/>
      <c r="AWC104" s="155"/>
      <c r="AWD104" s="155"/>
      <c r="AWE104" s="155"/>
      <c r="AWF104" s="155"/>
      <c r="AWG104" s="155"/>
      <c r="AWH104" s="155"/>
      <c r="AWI104" s="155"/>
      <c r="AWJ104" s="155"/>
      <c r="AWK104" s="155"/>
      <c r="AWL104" s="155"/>
      <c r="AWM104" s="155"/>
      <c r="AWN104" s="155"/>
      <c r="AWO104" s="155"/>
      <c r="AWP104" s="155"/>
      <c r="AWQ104" s="155"/>
      <c r="AWR104" s="155"/>
      <c r="AWS104" s="155"/>
      <c r="AWT104" s="155"/>
      <c r="AWU104" s="155"/>
      <c r="AWV104" s="155"/>
      <c r="AWW104" s="155"/>
      <c r="AWX104" s="155"/>
      <c r="AWY104" s="155"/>
      <c r="AWZ104" s="155"/>
      <c r="AXA104" s="155"/>
      <c r="AXB104" s="155"/>
      <c r="AXC104" s="155"/>
      <c r="AXD104" s="155"/>
      <c r="AXE104" s="155"/>
      <c r="AXF104" s="155"/>
      <c r="AXG104" s="155"/>
      <c r="AXH104" s="155"/>
      <c r="AXI104" s="155"/>
      <c r="AXJ104" s="155"/>
      <c r="AXK104" s="155"/>
      <c r="AXL104" s="155"/>
      <c r="AXM104" s="155"/>
      <c r="AXN104" s="155"/>
      <c r="AXO104" s="155"/>
      <c r="AXP104" s="155"/>
      <c r="AXQ104" s="155"/>
      <c r="AXR104" s="155"/>
      <c r="AXS104" s="155"/>
      <c r="AXT104" s="155"/>
      <c r="AXU104" s="155"/>
      <c r="AXV104" s="155"/>
      <c r="AXW104" s="155"/>
      <c r="AXX104" s="155"/>
      <c r="AXY104" s="155"/>
      <c r="AXZ104" s="155"/>
      <c r="AYA104" s="155"/>
      <c r="AYB104" s="155"/>
      <c r="AYC104" s="155"/>
      <c r="AYD104" s="155"/>
      <c r="AYE104" s="155"/>
      <c r="AYF104" s="155"/>
      <c r="AYG104" s="155"/>
      <c r="AYH104" s="155"/>
      <c r="AYI104" s="155"/>
      <c r="AYJ104" s="155"/>
      <c r="AYK104" s="155"/>
      <c r="AYL104" s="155"/>
      <c r="AYM104" s="155"/>
      <c r="AYN104" s="155"/>
      <c r="AYO104" s="155"/>
      <c r="AYP104" s="155"/>
      <c r="AYQ104" s="155"/>
      <c r="AYR104" s="155"/>
      <c r="AYS104" s="155"/>
      <c r="AYT104" s="155"/>
      <c r="AYU104" s="155"/>
      <c r="AYV104" s="155"/>
      <c r="AYW104" s="155"/>
      <c r="AYX104" s="155"/>
      <c r="AYY104" s="155"/>
      <c r="AYZ104" s="155"/>
      <c r="AZA104" s="155"/>
      <c r="AZB104" s="155"/>
      <c r="AZC104" s="155"/>
      <c r="AZD104" s="155"/>
      <c r="AZE104" s="155"/>
      <c r="AZF104" s="155"/>
      <c r="AZG104" s="155"/>
      <c r="AZH104" s="155"/>
      <c r="AZI104" s="155"/>
      <c r="AZJ104" s="155"/>
      <c r="AZK104" s="155"/>
      <c r="AZL104" s="155"/>
      <c r="AZM104" s="155"/>
      <c r="AZN104" s="155"/>
      <c r="AZO104" s="155"/>
      <c r="AZP104" s="155"/>
      <c r="AZQ104" s="155"/>
      <c r="AZR104" s="155"/>
      <c r="AZS104" s="155"/>
      <c r="AZT104" s="155"/>
      <c r="AZU104" s="155"/>
      <c r="AZV104" s="155"/>
      <c r="AZW104" s="155"/>
      <c r="AZX104" s="155"/>
      <c r="AZY104" s="155"/>
      <c r="AZZ104" s="155"/>
      <c r="BAA104" s="155"/>
      <c r="BAB104" s="155"/>
      <c r="BAC104" s="155"/>
      <c r="BAD104" s="155"/>
      <c r="BAE104" s="155"/>
      <c r="BAF104" s="155"/>
      <c r="BAG104" s="155"/>
      <c r="BAH104" s="155"/>
      <c r="BAI104" s="155"/>
      <c r="BAJ104" s="155"/>
      <c r="BAK104" s="155"/>
      <c r="BAL104" s="155"/>
      <c r="BAM104" s="155"/>
      <c r="BAN104" s="155"/>
      <c r="BAO104" s="155"/>
      <c r="BAP104" s="155"/>
      <c r="BAQ104" s="155"/>
      <c r="BAR104" s="155"/>
      <c r="BAS104" s="155"/>
      <c r="BAT104" s="155"/>
      <c r="BAU104" s="155"/>
      <c r="BAV104" s="155"/>
      <c r="BAW104" s="155"/>
      <c r="BAX104" s="155"/>
      <c r="BAY104" s="155"/>
      <c r="BAZ104" s="155"/>
      <c r="BBA104" s="155"/>
      <c r="BBB104" s="155"/>
      <c r="BBC104" s="155"/>
      <c r="BBD104" s="155"/>
      <c r="BBE104" s="155"/>
      <c r="BBF104" s="155"/>
      <c r="BBG104" s="155"/>
      <c r="BBH104" s="155"/>
      <c r="BBI104" s="155"/>
      <c r="BBJ104" s="155"/>
      <c r="BBK104" s="155"/>
      <c r="BBL104" s="155"/>
      <c r="BBM104" s="155"/>
      <c r="BBN104" s="155"/>
      <c r="BBO104" s="155"/>
      <c r="BBP104" s="155"/>
      <c r="BBQ104" s="155"/>
      <c r="BBR104" s="155"/>
      <c r="BBS104" s="155"/>
      <c r="BBT104" s="155"/>
      <c r="BBU104" s="155"/>
      <c r="BBV104" s="155"/>
      <c r="BBW104" s="155"/>
      <c r="BBX104" s="155"/>
      <c r="BBY104" s="155"/>
      <c r="BBZ104" s="155"/>
      <c r="BCA104" s="155"/>
      <c r="BCB104" s="155"/>
      <c r="BCC104" s="155"/>
      <c r="BCD104" s="155"/>
      <c r="BCE104" s="155"/>
      <c r="BCF104" s="155"/>
      <c r="BCG104" s="155"/>
      <c r="BCH104" s="155"/>
      <c r="BCI104" s="155"/>
      <c r="BCJ104" s="155"/>
      <c r="BCK104" s="155"/>
      <c r="BCL104" s="155"/>
      <c r="BCM104" s="155"/>
      <c r="BCN104" s="155"/>
      <c r="BCO104" s="155"/>
      <c r="BCP104" s="155"/>
      <c r="BCQ104" s="155"/>
      <c r="BCR104" s="155"/>
      <c r="BCS104" s="155"/>
      <c r="BCT104" s="155"/>
      <c r="BCU104" s="155"/>
      <c r="BCV104" s="155"/>
      <c r="BCW104" s="155"/>
      <c r="BCX104" s="155"/>
      <c r="BCY104" s="155"/>
      <c r="BCZ104" s="155"/>
      <c r="BDA104" s="155"/>
      <c r="BDB104" s="155"/>
      <c r="BDC104" s="155"/>
      <c r="BDD104" s="155"/>
      <c r="BDE104" s="155"/>
      <c r="BDF104" s="155"/>
      <c r="BDG104" s="155"/>
      <c r="BDH104" s="155"/>
      <c r="BDI104" s="155"/>
      <c r="BDJ104" s="155"/>
      <c r="BDK104" s="155"/>
      <c r="BDL104" s="155"/>
      <c r="BDM104" s="155"/>
      <c r="BDN104" s="155"/>
      <c r="BDO104" s="155"/>
      <c r="BDP104" s="155"/>
      <c r="BDQ104" s="155"/>
      <c r="BDR104" s="155"/>
      <c r="BDS104" s="155"/>
      <c r="BDT104" s="155"/>
      <c r="BDU104" s="155"/>
      <c r="BDV104" s="155"/>
      <c r="BDW104" s="155"/>
      <c r="BDX104" s="155"/>
      <c r="BDY104" s="155"/>
      <c r="BDZ104" s="155"/>
      <c r="BEA104" s="155"/>
      <c r="BEB104" s="155"/>
      <c r="BEC104" s="155"/>
      <c r="BED104" s="155"/>
      <c r="BEE104" s="155"/>
      <c r="BEF104" s="155"/>
      <c r="BEG104" s="155"/>
      <c r="BEH104" s="155"/>
      <c r="BEI104" s="155"/>
      <c r="BEJ104" s="155"/>
      <c r="BEK104" s="155"/>
      <c r="BEL104" s="155"/>
      <c r="BEM104" s="155"/>
      <c r="BEN104" s="155"/>
      <c r="BEO104" s="155"/>
      <c r="BEP104" s="155"/>
      <c r="BEQ104" s="155"/>
      <c r="BER104" s="155"/>
      <c r="BES104" s="155"/>
      <c r="BET104" s="155"/>
      <c r="BEU104" s="155"/>
      <c r="BEV104" s="155"/>
      <c r="BEW104" s="155"/>
      <c r="BEX104" s="155"/>
      <c r="BEY104" s="155"/>
      <c r="BEZ104" s="155"/>
      <c r="BFA104" s="155"/>
      <c r="BFB104" s="155"/>
      <c r="BFC104" s="155"/>
      <c r="BFD104" s="155"/>
      <c r="BFE104" s="155"/>
      <c r="BFF104" s="155"/>
      <c r="BFG104" s="155"/>
      <c r="BFH104" s="155"/>
      <c r="BFI104" s="155"/>
      <c r="BFJ104" s="155"/>
      <c r="BFK104" s="155"/>
      <c r="BFL104" s="155"/>
      <c r="BFM104" s="155"/>
      <c r="BFN104" s="155"/>
      <c r="BFO104" s="155"/>
      <c r="BFP104" s="155"/>
      <c r="BFQ104" s="155"/>
      <c r="BFR104" s="155"/>
      <c r="BFS104" s="155"/>
      <c r="BFT104" s="155"/>
      <c r="BFU104" s="155"/>
      <c r="BFV104" s="155"/>
      <c r="BFW104" s="155"/>
      <c r="BFX104" s="155"/>
      <c r="BFY104" s="155"/>
      <c r="BFZ104" s="155"/>
      <c r="BGA104" s="155"/>
      <c r="BGB104" s="155"/>
      <c r="BGC104" s="155"/>
      <c r="BGD104" s="155"/>
      <c r="BGE104" s="155"/>
      <c r="BGF104" s="155"/>
      <c r="BGG104" s="155"/>
      <c r="BGH104" s="155"/>
      <c r="BGI104" s="155"/>
      <c r="BGJ104" s="155"/>
      <c r="BGK104" s="155"/>
      <c r="BGL104" s="155"/>
      <c r="BGM104" s="155"/>
      <c r="BGN104" s="155"/>
      <c r="BGO104" s="155"/>
      <c r="BGP104" s="155"/>
      <c r="BGQ104" s="155"/>
      <c r="BGR104" s="155"/>
      <c r="BGS104" s="155"/>
      <c r="BGT104" s="155"/>
      <c r="BGU104" s="155"/>
      <c r="BGV104" s="155"/>
      <c r="BGW104" s="155"/>
      <c r="BGX104" s="155"/>
      <c r="BGY104" s="155"/>
      <c r="BGZ104" s="155"/>
      <c r="BHA104" s="155"/>
      <c r="BHB104" s="155"/>
      <c r="BHC104" s="155"/>
      <c r="BHD104" s="155"/>
      <c r="BHE104" s="155"/>
      <c r="BHF104" s="155"/>
      <c r="BHG104" s="155"/>
      <c r="BHH104" s="155"/>
      <c r="BHI104" s="155"/>
      <c r="BHJ104" s="155"/>
      <c r="BHK104" s="155"/>
      <c r="BHL104" s="155"/>
      <c r="BHM104" s="155"/>
      <c r="BHN104" s="155"/>
      <c r="BHO104" s="155"/>
      <c r="BHP104" s="155"/>
      <c r="BHQ104" s="155"/>
      <c r="BHR104" s="155"/>
      <c r="BHS104" s="155"/>
      <c r="BHT104" s="155"/>
      <c r="BHU104" s="155"/>
      <c r="BHV104" s="155"/>
      <c r="BHW104" s="155"/>
      <c r="BHX104" s="155"/>
      <c r="BHY104" s="155"/>
      <c r="BHZ104" s="155"/>
      <c r="BIA104" s="155"/>
      <c r="BIB104" s="155"/>
      <c r="BIC104" s="155"/>
      <c r="BID104" s="155"/>
      <c r="BIE104" s="155"/>
      <c r="BIF104" s="155"/>
      <c r="BIG104" s="155"/>
      <c r="BIH104" s="155"/>
      <c r="BII104" s="155"/>
      <c r="BIJ104" s="155"/>
      <c r="BIK104" s="155"/>
      <c r="BIL104" s="155"/>
      <c r="BIM104" s="155"/>
      <c r="BIN104" s="155"/>
      <c r="BIO104" s="155"/>
      <c r="BIP104" s="155"/>
      <c r="BIQ104" s="155"/>
      <c r="BIR104" s="155"/>
      <c r="BIS104" s="155"/>
      <c r="BIT104" s="155"/>
      <c r="BIU104" s="155"/>
      <c r="BIV104" s="155"/>
      <c r="BIW104" s="155"/>
      <c r="BIX104" s="155"/>
      <c r="BIY104" s="155"/>
      <c r="BIZ104" s="155"/>
      <c r="BJA104" s="155"/>
      <c r="BJB104" s="155"/>
      <c r="BJC104" s="155"/>
      <c r="BJD104" s="155"/>
      <c r="BJE104" s="155"/>
      <c r="BJF104" s="155"/>
      <c r="BJG104" s="155"/>
      <c r="BJH104" s="155"/>
      <c r="BJI104" s="155"/>
      <c r="BJJ104" s="155"/>
      <c r="BJK104" s="155"/>
      <c r="BJL104" s="155"/>
      <c r="BJM104" s="155"/>
      <c r="BJN104" s="155"/>
      <c r="BJO104" s="155"/>
      <c r="BJP104" s="155"/>
      <c r="BJQ104" s="155"/>
      <c r="BJR104" s="155"/>
      <c r="BJS104" s="155"/>
      <c r="BJT104" s="155"/>
      <c r="BJU104" s="155"/>
      <c r="BJV104" s="155"/>
      <c r="BJW104" s="155"/>
      <c r="BJX104" s="155"/>
      <c r="BJY104" s="155"/>
      <c r="BJZ104" s="155"/>
      <c r="BKA104" s="155"/>
      <c r="BKB104" s="155"/>
      <c r="BKC104" s="155"/>
      <c r="BKD104" s="155"/>
      <c r="BKE104" s="155"/>
      <c r="BKF104" s="155"/>
      <c r="BKG104" s="155"/>
      <c r="BKH104" s="155"/>
      <c r="BKI104" s="155"/>
      <c r="BKJ104" s="155"/>
      <c r="BKK104" s="155"/>
      <c r="BKL104" s="155"/>
      <c r="BKM104" s="155"/>
      <c r="BKN104" s="155"/>
      <c r="BKO104" s="155"/>
      <c r="BKP104" s="155"/>
      <c r="BKQ104" s="155"/>
      <c r="BKR104" s="155"/>
      <c r="BKS104" s="155"/>
      <c r="BKT104" s="155"/>
      <c r="BKU104" s="155"/>
      <c r="BKV104" s="155"/>
      <c r="BKW104" s="155"/>
      <c r="BKX104" s="155"/>
      <c r="BKY104" s="155"/>
      <c r="BKZ104" s="155"/>
      <c r="BLA104" s="155"/>
      <c r="BLB104" s="155"/>
      <c r="BLC104" s="155"/>
      <c r="BLD104" s="155"/>
      <c r="BLE104" s="155"/>
      <c r="BLF104" s="155"/>
      <c r="BLG104" s="155"/>
      <c r="BLH104" s="155"/>
      <c r="BLI104" s="155"/>
      <c r="BLJ104" s="155"/>
      <c r="BLK104" s="155"/>
      <c r="BLL104" s="155"/>
      <c r="BLM104" s="155"/>
      <c r="BLN104" s="155"/>
      <c r="BLO104" s="155"/>
      <c r="BLP104" s="155"/>
      <c r="BLQ104" s="155"/>
      <c r="BLR104" s="155"/>
      <c r="BLS104" s="155"/>
      <c r="BLT104" s="155"/>
      <c r="BLU104" s="155"/>
      <c r="BLV104" s="155"/>
      <c r="BLW104" s="155"/>
      <c r="BLX104" s="155"/>
      <c r="BLY104" s="155"/>
      <c r="BLZ104" s="155"/>
      <c r="BMA104" s="155"/>
      <c r="BMB104" s="155"/>
      <c r="BMC104" s="155"/>
      <c r="BMD104" s="155"/>
      <c r="BME104" s="155"/>
      <c r="BMF104" s="155"/>
      <c r="BMG104" s="155"/>
      <c r="BMH104" s="155"/>
      <c r="BMI104" s="155"/>
      <c r="BMJ104" s="155"/>
      <c r="BMK104" s="155"/>
      <c r="BML104" s="155"/>
      <c r="BMM104" s="155"/>
      <c r="BMN104" s="155"/>
      <c r="BMO104" s="155"/>
      <c r="BMP104" s="155"/>
      <c r="BMQ104" s="155"/>
      <c r="BMR104" s="155"/>
      <c r="BMS104" s="155"/>
      <c r="BMT104" s="155"/>
      <c r="BMU104" s="155"/>
      <c r="BMV104" s="155"/>
      <c r="BMW104" s="155"/>
      <c r="BMX104" s="155"/>
      <c r="BMY104" s="155"/>
      <c r="BMZ104" s="155"/>
      <c r="BNA104" s="155"/>
      <c r="BNB104" s="155"/>
      <c r="BNC104" s="155"/>
      <c r="BND104" s="155"/>
      <c r="BNE104" s="155"/>
      <c r="BNF104" s="155"/>
      <c r="BNG104" s="155"/>
      <c r="BNH104" s="155"/>
      <c r="BNI104" s="155"/>
      <c r="BNJ104" s="155"/>
      <c r="BNK104" s="155"/>
      <c r="BNL104" s="155"/>
      <c r="BNM104" s="155"/>
      <c r="BNN104" s="155"/>
      <c r="BNO104" s="155"/>
      <c r="BNP104" s="155"/>
      <c r="BNQ104" s="155"/>
      <c r="BNR104" s="155"/>
      <c r="BNS104" s="155"/>
      <c r="BNT104" s="155"/>
      <c r="BNU104" s="155"/>
      <c r="BNV104" s="155"/>
      <c r="BNW104" s="155"/>
      <c r="BNX104" s="155"/>
      <c r="BNY104" s="155"/>
      <c r="BNZ104" s="155"/>
      <c r="BOA104" s="155"/>
      <c r="BOB104" s="155"/>
      <c r="BOC104" s="155"/>
      <c r="BOD104" s="155"/>
      <c r="BOE104" s="155"/>
      <c r="BOF104" s="155"/>
      <c r="BOG104" s="155"/>
      <c r="BOH104" s="155"/>
      <c r="BOI104" s="155"/>
      <c r="BOJ104" s="155"/>
      <c r="BOK104" s="155"/>
      <c r="BOL104" s="155"/>
      <c r="BOM104" s="155"/>
      <c r="BON104" s="155"/>
      <c r="BOO104" s="155"/>
      <c r="BOP104" s="155"/>
      <c r="BOQ104" s="155"/>
      <c r="BOR104" s="155"/>
      <c r="BOS104" s="155"/>
      <c r="BOT104" s="155"/>
      <c r="BOU104" s="155"/>
      <c r="BOV104" s="155"/>
      <c r="BOW104" s="155"/>
      <c r="BOX104" s="155"/>
      <c r="BOY104" s="155"/>
      <c r="BOZ104" s="155"/>
      <c r="BPA104" s="155"/>
      <c r="BPB104" s="155"/>
      <c r="BPC104" s="155"/>
      <c r="BPD104" s="155"/>
      <c r="BPE104" s="155"/>
      <c r="BPF104" s="155"/>
      <c r="BPG104" s="155"/>
      <c r="BPH104" s="155"/>
      <c r="BPI104" s="155"/>
      <c r="BPJ104" s="155"/>
      <c r="BPK104" s="155"/>
      <c r="BPL104" s="155"/>
      <c r="BPM104" s="155"/>
      <c r="BPN104" s="155"/>
      <c r="BPO104" s="155"/>
      <c r="BPP104" s="155"/>
      <c r="BPQ104" s="155"/>
      <c r="BPR104" s="155"/>
      <c r="BPS104" s="155"/>
      <c r="BPT104" s="155"/>
      <c r="BPU104" s="155"/>
      <c r="BPV104" s="155"/>
      <c r="BPW104" s="155"/>
      <c r="BPX104" s="155"/>
      <c r="BPY104" s="155"/>
      <c r="BPZ104" s="155"/>
      <c r="BQA104" s="155"/>
      <c r="BQB104" s="155"/>
      <c r="BQC104" s="155"/>
      <c r="BQD104" s="155"/>
      <c r="BQE104" s="155"/>
      <c r="BQF104" s="155"/>
      <c r="BQG104" s="155"/>
      <c r="BQH104" s="155"/>
      <c r="BQI104" s="155"/>
      <c r="BQJ104" s="155"/>
      <c r="BQK104" s="155"/>
      <c r="BQL104" s="155"/>
      <c r="BQM104" s="155"/>
      <c r="BQN104" s="155"/>
      <c r="BQO104" s="155"/>
      <c r="BQP104" s="155"/>
      <c r="BQQ104" s="155"/>
      <c r="BQR104" s="155"/>
      <c r="BQS104" s="155"/>
      <c r="BQT104" s="155"/>
      <c r="BQU104" s="155"/>
      <c r="BQV104" s="155"/>
      <c r="BQW104" s="155"/>
      <c r="BQX104" s="155"/>
      <c r="BQY104" s="155"/>
      <c r="BQZ104" s="155"/>
      <c r="BRA104" s="155"/>
      <c r="BRB104" s="155"/>
      <c r="BRC104" s="155"/>
      <c r="BRD104" s="155"/>
      <c r="BRE104" s="155"/>
      <c r="BRF104" s="155"/>
      <c r="BRG104" s="155"/>
      <c r="BRH104" s="155"/>
      <c r="BRI104" s="155"/>
      <c r="BRJ104" s="155"/>
      <c r="BRK104" s="155"/>
      <c r="BRL104" s="155"/>
      <c r="BRM104" s="155"/>
      <c r="BRN104" s="155"/>
      <c r="BRO104" s="155"/>
      <c r="BRP104" s="155"/>
      <c r="BRQ104" s="155"/>
      <c r="BRR104" s="155"/>
      <c r="BRS104" s="155"/>
      <c r="BRT104" s="155"/>
      <c r="BRU104" s="155"/>
      <c r="BRV104" s="155"/>
      <c r="BRW104" s="155"/>
      <c r="BRX104" s="155"/>
      <c r="BRY104" s="155"/>
      <c r="BRZ104" s="155"/>
      <c r="BSA104" s="155"/>
      <c r="BSB104" s="155"/>
      <c r="BSC104" s="155"/>
      <c r="BSD104" s="155"/>
      <c r="BSE104" s="155"/>
      <c r="BSF104" s="155"/>
      <c r="BSG104" s="155"/>
      <c r="BSH104" s="155"/>
      <c r="BSI104" s="155"/>
      <c r="BSJ104" s="155"/>
      <c r="BSK104" s="155"/>
      <c r="BSL104" s="155"/>
      <c r="BSM104" s="155"/>
      <c r="BSN104" s="155"/>
      <c r="BSO104" s="155"/>
      <c r="BSP104" s="155"/>
      <c r="BSQ104" s="155"/>
      <c r="BSR104" s="155"/>
      <c r="BSS104" s="155"/>
      <c r="BST104" s="155"/>
      <c r="BSU104" s="155"/>
      <c r="BSV104" s="155"/>
      <c r="BSW104" s="155"/>
      <c r="BSX104" s="155"/>
      <c r="BSY104" s="155"/>
      <c r="BSZ104" s="155"/>
      <c r="BTA104" s="155"/>
      <c r="BTB104" s="155"/>
      <c r="BTC104" s="155"/>
      <c r="BTD104" s="155"/>
      <c r="BTE104" s="155"/>
      <c r="BTF104" s="155"/>
      <c r="BTG104" s="155"/>
      <c r="BTH104" s="155"/>
      <c r="BTI104" s="155"/>
      <c r="BTJ104" s="155"/>
      <c r="BTK104" s="155"/>
      <c r="BTL104" s="155"/>
      <c r="BTM104" s="155"/>
      <c r="BTN104" s="155"/>
      <c r="BTO104" s="155"/>
      <c r="BTP104" s="155"/>
      <c r="BTQ104" s="155"/>
      <c r="BTR104" s="155"/>
      <c r="BTS104" s="155"/>
      <c r="BTT104" s="155"/>
      <c r="BTU104" s="155"/>
      <c r="BTV104" s="155"/>
      <c r="BTW104" s="155"/>
      <c r="BTX104" s="155"/>
      <c r="BTY104" s="155"/>
      <c r="BTZ104" s="155"/>
      <c r="BUA104" s="155"/>
      <c r="BUB104" s="155"/>
      <c r="BUC104" s="155"/>
      <c r="BUD104" s="155"/>
      <c r="BUE104" s="155"/>
      <c r="BUF104" s="155"/>
      <c r="BUG104" s="155"/>
      <c r="BUH104" s="155"/>
      <c r="BUI104" s="155"/>
      <c r="BUJ104" s="155"/>
      <c r="BUK104" s="155"/>
      <c r="BUL104" s="155"/>
      <c r="BUM104" s="155"/>
      <c r="BUN104" s="155"/>
      <c r="BUO104" s="155"/>
      <c r="BUP104" s="155"/>
      <c r="BUQ104" s="155"/>
      <c r="BUR104" s="155"/>
      <c r="BUS104" s="155"/>
      <c r="BUT104" s="155"/>
      <c r="BUU104" s="155"/>
      <c r="BUV104" s="155"/>
      <c r="BUW104" s="155"/>
      <c r="BUX104" s="155"/>
      <c r="BUY104" s="155"/>
      <c r="BUZ104" s="155"/>
      <c r="BVA104" s="155"/>
      <c r="BVB104" s="155"/>
      <c r="BVC104" s="155"/>
      <c r="BVD104" s="155"/>
      <c r="BVE104" s="155"/>
      <c r="BVF104" s="155"/>
      <c r="BVG104" s="155"/>
      <c r="BVH104" s="155"/>
      <c r="BVI104" s="155"/>
      <c r="BVJ104" s="155"/>
      <c r="BVK104" s="155"/>
      <c r="BVL104" s="155"/>
      <c r="BVM104" s="155"/>
      <c r="BVN104" s="155"/>
      <c r="BVO104" s="155"/>
      <c r="BVP104" s="155"/>
      <c r="BVQ104" s="155"/>
      <c r="BVR104" s="155"/>
      <c r="BVS104" s="155"/>
      <c r="BVT104" s="155"/>
      <c r="BVU104" s="155"/>
      <c r="BVV104" s="155"/>
      <c r="BVW104" s="155"/>
      <c r="BVX104" s="155"/>
      <c r="BVY104" s="155"/>
      <c r="BVZ104" s="155"/>
      <c r="BWA104" s="155"/>
      <c r="BWB104" s="155"/>
      <c r="BWC104" s="155"/>
      <c r="BWD104" s="155"/>
      <c r="BWE104" s="155"/>
      <c r="BWF104" s="155"/>
      <c r="BWG104" s="155"/>
      <c r="BWH104" s="155"/>
      <c r="BWI104" s="155"/>
      <c r="BWJ104" s="155"/>
      <c r="BWK104" s="155"/>
      <c r="BWL104" s="155"/>
      <c r="BWM104" s="155"/>
      <c r="BWN104" s="155"/>
      <c r="BWO104" s="155"/>
      <c r="BWP104" s="155"/>
      <c r="BWQ104" s="155"/>
      <c r="BWR104" s="155"/>
      <c r="BWS104" s="155"/>
      <c r="BWT104" s="155"/>
      <c r="BWU104" s="155"/>
      <c r="BWV104" s="155"/>
      <c r="BWW104" s="155"/>
      <c r="BWX104" s="155"/>
      <c r="BWY104" s="155"/>
      <c r="BWZ104" s="155"/>
      <c r="BXA104" s="155"/>
      <c r="BXB104" s="155"/>
      <c r="BXC104" s="155"/>
      <c r="BXD104" s="155"/>
      <c r="BXE104" s="155"/>
      <c r="BXF104" s="155"/>
      <c r="BXG104" s="155"/>
      <c r="BXH104" s="155"/>
      <c r="BXI104" s="155"/>
      <c r="BXJ104" s="155"/>
      <c r="BXK104" s="155"/>
      <c r="BXL104" s="155"/>
      <c r="BXM104" s="155"/>
      <c r="BXN104" s="155"/>
      <c r="BXO104" s="155"/>
      <c r="BXP104" s="155"/>
      <c r="BXQ104" s="155"/>
      <c r="BXR104" s="155"/>
      <c r="BXS104" s="155"/>
      <c r="BXT104" s="155"/>
      <c r="BXU104" s="155"/>
      <c r="BXV104" s="155"/>
      <c r="BXW104" s="155"/>
      <c r="BXX104" s="155"/>
      <c r="BXY104" s="155"/>
      <c r="BXZ104" s="155"/>
      <c r="BYA104" s="155"/>
      <c r="BYB104" s="155"/>
      <c r="BYC104" s="155"/>
      <c r="BYD104" s="155"/>
      <c r="BYE104" s="155"/>
      <c r="BYF104" s="155"/>
      <c r="BYG104" s="155"/>
      <c r="BYH104" s="155"/>
      <c r="BYI104" s="155"/>
      <c r="BYJ104" s="155"/>
      <c r="BYK104" s="155"/>
      <c r="BYL104" s="155"/>
      <c r="BYM104" s="155"/>
      <c r="BYN104" s="155"/>
      <c r="BYO104" s="155"/>
      <c r="BYP104" s="155"/>
      <c r="BYQ104" s="155"/>
      <c r="BYR104" s="155"/>
      <c r="BYS104" s="155"/>
      <c r="BYT104" s="155"/>
      <c r="BYU104" s="155"/>
      <c r="BYV104" s="155"/>
      <c r="BYW104" s="155"/>
      <c r="BYX104" s="155"/>
      <c r="BYY104" s="155"/>
      <c r="BYZ104" s="155"/>
      <c r="BZA104" s="155"/>
      <c r="BZB104" s="155"/>
      <c r="BZC104" s="155"/>
      <c r="BZD104" s="155"/>
      <c r="BZE104" s="155"/>
      <c r="BZF104" s="155"/>
      <c r="BZG104" s="155"/>
      <c r="BZH104" s="155"/>
      <c r="BZI104" s="155"/>
      <c r="BZJ104" s="155"/>
      <c r="BZK104" s="155"/>
      <c r="BZL104" s="155"/>
      <c r="BZM104" s="155"/>
      <c r="BZN104" s="155"/>
      <c r="BZO104" s="155"/>
      <c r="BZP104" s="155"/>
      <c r="BZQ104" s="155"/>
      <c r="BZR104" s="155"/>
      <c r="BZS104" s="155"/>
      <c r="BZT104" s="155"/>
      <c r="BZU104" s="155"/>
      <c r="BZV104" s="155"/>
      <c r="BZW104" s="155"/>
      <c r="BZX104" s="155"/>
      <c r="BZY104" s="155"/>
      <c r="BZZ104" s="155"/>
      <c r="CAA104" s="155"/>
      <c r="CAB104" s="155"/>
      <c r="CAC104" s="155"/>
      <c r="CAD104" s="155"/>
      <c r="CAE104" s="155"/>
      <c r="CAF104" s="155"/>
      <c r="CAG104" s="155"/>
      <c r="CAH104" s="155"/>
      <c r="CAI104" s="155"/>
      <c r="CAJ104" s="155"/>
      <c r="CAK104" s="155"/>
      <c r="CAL104" s="155"/>
      <c r="CAM104" s="155"/>
      <c r="CAN104" s="155"/>
      <c r="CAO104" s="155"/>
      <c r="CAP104" s="155"/>
      <c r="CAQ104" s="155"/>
      <c r="CAR104" s="155"/>
      <c r="CAS104" s="155"/>
      <c r="CAT104" s="155"/>
      <c r="CAU104" s="155"/>
      <c r="CAV104" s="155"/>
      <c r="CAW104" s="155"/>
      <c r="CAX104" s="155"/>
      <c r="CAY104" s="155"/>
      <c r="CAZ104" s="155"/>
      <c r="CBA104" s="155"/>
      <c r="CBB104" s="155"/>
      <c r="CBC104" s="155"/>
      <c r="CBD104" s="155"/>
      <c r="CBE104" s="155"/>
      <c r="CBF104" s="155"/>
      <c r="CBG104" s="155"/>
      <c r="CBH104" s="155"/>
      <c r="CBI104" s="155"/>
      <c r="CBJ104" s="155"/>
      <c r="CBK104" s="155"/>
      <c r="CBL104" s="155"/>
    </row>
    <row r="105" spans="2:2092" ht="30">
      <c r="B105" s="84" t="s">
        <v>168</v>
      </c>
      <c r="C105" s="39"/>
      <c r="D105" s="124">
        <v>432.8</v>
      </c>
      <c r="E105" s="124">
        <v>533.9</v>
      </c>
      <c r="F105" s="124">
        <v>698.02</v>
      </c>
      <c r="G105" s="124">
        <v>6081.5</v>
      </c>
      <c r="H105" s="124">
        <v>1208.9000000000001</v>
      </c>
      <c r="I105" s="124">
        <v>278.89999999999998</v>
      </c>
      <c r="J105" s="58">
        <v>1204.9000000000001</v>
      </c>
      <c r="K105" s="124">
        <v>411.5</v>
      </c>
      <c r="L105" s="124">
        <v>1204.9000000000001</v>
      </c>
      <c r="M105" s="124">
        <v>431</v>
      </c>
      <c r="N105" s="56">
        <f>SUM(D105:M105)</f>
        <v>12486.32</v>
      </c>
    </row>
    <row r="106" spans="2:2092" ht="30">
      <c r="B106" s="84" t="s">
        <v>167</v>
      </c>
      <c r="C106" s="39"/>
      <c r="D106" s="124">
        <v>432.8</v>
      </c>
      <c r="E106" s="124">
        <v>430.8</v>
      </c>
      <c r="F106" s="124">
        <v>698.02</v>
      </c>
      <c r="G106" s="124">
        <v>6467.2</v>
      </c>
      <c r="H106" s="124">
        <v>2082</v>
      </c>
      <c r="I106" s="124">
        <v>211</v>
      </c>
      <c r="J106" s="58">
        <v>464.6</v>
      </c>
      <c r="K106" s="124">
        <v>411.6</v>
      </c>
      <c r="L106" s="124">
        <v>1276.9000000000001</v>
      </c>
      <c r="M106" s="124">
        <v>423.7</v>
      </c>
      <c r="N106" s="56">
        <f>SUM(D106:M106)</f>
        <v>12898.62</v>
      </c>
    </row>
    <row r="107" spans="2:2092" ht="15.75" thickBot="1">
      <c r="B107" s="48" t="s">
        <v>171</v>
      </c>
      <c r="C107" s="49"/>
      <c r="D107" s="60">
        <f>(D104+D106)/(D103+D105)</f>
        <v>1</v>
      </c>
      <c r="E107" s="60">
        <f t="shared" ref="E107:H107" si="35">(E104+E106)/(E103+E105)</f>
        <v>0.69952570183309848</v>
      </c>
      <c r="F107" s="60">
        <f>(F104+F106)/(F103+F105)</f>
        <v>1.007762769756249</v>
      </c>
      <c r="G107" s="60">
        <f>(G104+G106)/(G103+G105)</f>
        <v>1.0514417865144179</v>
      </c>
      <c r="H107" s="60">
        <f t="shared" si="35"/>
        <v>1.6647871615341718</v>
      </c>
      <c r="I107" s="60">
        <f>(I104+I106)/(I103+I105)</f>
        <v>0.85732296700987609</v>
      </c>
      <c r="J107" s="60">
        <f t="shared" ref="J107:M107" si="36">(J104+J106)/(J103+J105)</f>
        <v>0.5135685656087785</v>
      </c>
      <c r="K107" s="60">
        <f t="shared" si="36"/>
        <v>1.1108995019044827</v>
      </c>
      <c r="L107" s="60">
        <f t="shared" si="36"/>
        <v>1.0203692752480451</v>
      </c>
      <c r="M107" s="60">
        <f t="shared" si="36"/>
        <v>0.9617065556711758</v>
      </c>
      <c r="N107" s="69"/>
    </row>
    <row r="108" spans="2:2092" ht="15.75" thickTop="1">
      <c r="B108" s="94"/>
      <c r="C108" s="94"/>
      <c r="D108" s="94"/>
      <c r="E108" s="154">
        <f>E103+E105</f>
        <v>780.09999999999991</v>
      </c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2092" ht="15.75" thickBot="1">
      <c r="E109" s="113">
        <f>E104+E106</f>
        <v>545.70000000000005</v>
      </c>
    </row>
    <row r="110" spans="2:2092" ht="15.75" thickBot="1">
      <c r="B110" s="132"/>
      <c r="C110" s="132"/>
      <c r="D110" s="133" t="s">
        <v>90</v>
      </c>
      <c r="E110" s="134" t="s">
        <v>91</v>
      </c>
      <c r="F110" s="134" t="s">
        <v>92</v>
      </c>
      <c r="G110" s="134" t="s">
        <v>93</v>
      </c>
      <c r="H110" s="134" t="s">
        <v>94</v>
      </c>
      <c r="I110" s="134" t="s">
        <v>95</v>
      </c>
      <c r="J110" s="134" t="s">
        <v>96</v>
      </c>
      <c r="K110" s="134" t="s">
        <v>97</v>
      </c>
      <c r="L110" s="134" t="s">
        <v>98</v>
      </c>
      <c r="M110" s="134" t="s">
        <v>99</v>
      </c>
      <c r="N110" s="134" t="s">
        <v>89</v>
      </c>
    </row>
    <row r="111" spans="2:2092" ht="15.75" thickTop="1">
      <c r="B111" s="136" t="s">
        <v>164</v>
      </c>
      <c r="C111" s="137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9"/>
    </row>
    <row r="112" spans="2:2092" ht="30">
      <c r="B112" s="140" t="s">
        <v>166</v>
      </c>
      <c r="C112" s="131"/>
      <c r="D112" s="141">
        <v>386.3</v>
      </c>
      <c r="E112" s="141">
        <v>389.3</v>
      </c>
      <c r="F112" s="142">
        <v>69.2</v>
      </c>
      <c r="G112" s="141">
        <v>974</v>
      </c>
      <c r="H112" s="141">
        <v>945</v>
      </c>
      <c r="I112" s="141">
        <v>160</v>
      </c>
      <c r="J112" s="141">
        <v>352.1</v>
      </c>
      <c r="K112" s="141">
        <v>211.5</v>
      </c>
      <c r="L112" s="141">
        <v>765.6</v>
      </c>
      <c r="M112" s="141">
        <v>66.099999999999994</v>
      </c>
      <c r="N112" s="143">
        <f>SUM(D112:M112)</f>
        <v>4319.1000000000004</v>
      </c>
    </row>
    <row r="113" spans="2:14" ht="30">
      <c r="B113" s="140" t="s">
        <v>169</v>
      </c>
      <c r="C113" s="131"/>
      <c r="D113" s="141">
        <v>222.6</v>
      </c>
      <c r="E113" s="141">
        <v>310.8</v>
      </c>
      <c r="F113" s="141">
        <v>69.2</v>
      </c>
      <c r="G113" s="141">
        <v>916</v>
      </c>
      <c r="H113" s="141">
        <v>118</v>
      </c>
      <c r="I113" s="141">
        <v>173</v>
      </c>
      <c r="J113" s="141">
        <v>257.89999999999998</v>
      </c>
      <c r="K113" s="141">
        <v>267</v>
      </c>
      <c r="L113" s="141">
        <v>236.3</v>
      </c>
      <c r="M113" s="141">
        <v>62.8</v>
      </c>
      <c r="N113" s="143">
        <f>SUM(D113:M113)</f>
        <v>2633.6000000000004</v>
      </c>
    </row>
    <row r="114" spans="2:14" ht="30">
      <c r="B114" s="140" t="s">
        <v>168</v>
      </c>
      <c r="C114" s="131"/>
      <c r="D114" s="141">
        <v>107.5</v>
      </c>
      <c r="E114" s="141">
        <v>765.8</v>
      </c>
      <c r="F114" s="141">
        <v>41.2</v>
      </c>
      <c r="G114" s="141">
        <v>794</v>
      </c>
      <c r="H114" s="141">
        <v>275</v>
      </c>
      <c r="I114" s="141">
        <v>334.3</v>
      </c>
      <c r="J114" s="141">
        <v>257.3</v>
      </c>
      <c r="K114" s="141">
        <v>79.5</v>
      </c>
      <c r="L114" s="141">
        <v>63.7</v>
      </c>
      <c r="M114" s="141">
        <v>31</v>
      </c>
      <c r="N114" s="143">
        <f>SUM(D114:M114)</f>
        <v>2749.3</v>
      </c>
    </row>
    <row r="115" spans="2:14" ht="30">
      <c r="B115" s="140" t="s">
        <v>167</v>
      </c>
      <c r="C115" s="131"/>
      <c r="D115" s="141">
        <v>229.6</v>
      </c>
      <c r="E115" s="141">
        <v>765.8</v>
      </c>
      <c r="F115" s="141">
        <v>29.6</v>
      </c>
      <c r="G115" s="141">
        <v>924</v>
      </c>
      <c r="H115" s="141">
        <v>391.1</v>
      </c>
      <c r="I115" s="141">
        <v>317.8</v>
      </c>
      <c r="J115" s="141">
        <v>257.3</v>
      </c>
      <c r="K115" s="141">
        <v>65.3</v>
      </c>
      <c r="L115" s="141">
        <v>39.700000000000003</v>
      </c>
      <c r="M115" s="141">
        <v>24</v>
      </c>
      <c r="N115" s="143">
        <f>SUM(D115:M115)</f>
        <v>3044.2000000000003</v>
      </c>
    </row>
    <row r="116" spans="2:14" ht="15.75" thickBot="1">
      <c r="B116" s="144" t="s">
        <v>171</v>
      </c>
      <c r="C116" s="145"/>
      <c r="D116" s="146">
        <f>(D113+D115)/(D112+D114)</f>
        <v>0.91575536654515999</v>
      </c>
      <c r="E116" s="146">
        <f t="shared" ref="E116:M116" si="37">(E113+E115)/(E112+E114)</f>
        <v>0.93204051597264304</v>
      </c>
      <c r="F116" s="146">
        <f t="shared" si="37"/>
        <v>0.89492753623188415</v>
      </c>
      <c r="G116" s="146">
        <f t="shared" si="37"/>
        <v>1.0407239819004526</v>
      </c>
      <c r="H116" s="146">
        <f t="shared" si="37"/>
        <v>0.41729508196721316</v>
      </c>
      <c r="I116" s="146">
        <f>(I113+I115)/(I112+I114)</f>
        <v>0.99291927978960148</v>
      </c>
      <c r="J116" s="146">
        <f t="shared" si="37"/>
        <v>0.84542172628815226</v>
      </c>
      <c r="K116" s="146">
        <f t="shared" si="37"/>
        <v>1.1419243986254295</v>
      </c>
      <c r="L116" s="146">
        <f t="shared" si="37"/>
        <v>0.33281080429277704</v>
      </c>
      <c r="M116" s="146">
        <f t="shared" si="37"/>
        <v>0.89392378990731203</v>
      </c>
      <c r="N116" s="147"/>
    </row>
    <row r="117" spans="2:14" ht="15.75" thickTop="1"/>
    <row r="119" spans="2:14">
      <c r="B119" s="232" t="s">
        <v>183</v>
      </c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</row>
    <row r="120" spans="2:14" ht="15.75" thickBot="1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2:14">
      <c r="B121" s="156"/>
      <c r="C121" s="157"/>
      <c r="D121" s="158" t="s">
        <v>90</v>
      </c>
      <c r="E121" s="46" t="s">
        <v>91</v>
      </c>
      <c r="F121" s="46" t="s">
        <v>92</v>
      </c>
      <c r="G121" s="46" t="s">
        <v>93</v>
      </c>
      <c r="H121" s="46" t="s">
        <v>94</v>
      </c>
      <c r="I121" s="46" t="s">
        <v>95</v>
      </c>
      <c r="J121" s="46" t="s">
        <v>96</v>
      </c>
      <c r="K121" s="46" t="s">
        <v>97</v>
      </c>
      <c r="L121" s="46" t="s">
        <v>98</v>
      </c>
      <c r="M121" s="46" t="s">
        <v>99</v>
      </c>
      <c r="N121" s="46" t="s">
        <v>89</v>
      </c>
    </row>
    <row r="122" spans="2:14">
      <c r="B122" s="160"/>
      <c r="C122" s="160">
        <v>2017</v>
      </c>
      <c r="D122" s="161">
        <v>6317.1</v>
      </c>
      <c r="E122" s="162">
        <v>4138</v>
      </c>
      <c r="F122" s="161">
        <v>2834</v>
      </c>
      <c r="G122" s="161">
        <v>46667</v>
      </c>
      <c r="H122" s="161">
        <v>6753.7</v>
      </c>
      <c r="I122" s="161">
        <v>3869.1</v>
      </c>
      <c r="J122" s="161">
        <v>4567.7</v>
      </c>
      <c r="K122" s="161">
        <v>8779</v>
      </c>
      <c r="L122" s="161">
        <v>1242.0999999999999</v>
      </c>
      <c r="M122" s="161">
        <v>1007</v>
      </c>
      <c r="N122" s="161">
        <f>SUM(D122:M122)</f>
        <v>86174.700000000012</v>
      </c>
    </row>
    <row r="123" spans="2:14" ht="15.75" thickBot="1">
      <c r="B123" s="163"/>
      <c r="C123" s="164">
        <v>2016</v>
      </c>
      <c r="D123" s="165">
        <v>6114.6</v>
      </c>
      <c r="E123" s="165">
        <v>3864.3</v>
      </c>
      <c r="F123" s="165">
        <v>2649.2</v>
      </c>
      <c r="G123" s="165">
        <v>46006.1</v>
      </c>
      <c r="H123" s="165">
        <v>7942.1</v>
      </c>
      <c r="I123" s="165">
        <v>4562.7</v>
      </c>
      <c r="J123" s="165">
        <v>4130.3</v>
      </c>
      <c r="K123" s="165">
        <v>4992.6000000000004</v>
      </c>
      <c r="L123" s="165">
        <v>1393.5</v>
      </c>
      <c r="M123" s="165">
        <v>800.2</v>
      </c>
      <c r="N123" s="165">
        <f>SUM(D123:M123)</f>
        <v>82455.600000000006</v>
      </c>
    </row>
    <row r="124" spans="2:14" ht="16.5" thickTop="1" thickBot="1">
      <c r="B124" s="166"/>
      <c r="C124" s="167">
        <v>2015</v>
      </c>
      <c r="D124" s="168">
        <v>6868.9</v>
      </c>
      <c r="E124" s="168">
        <v>4268.8999999999996</v>
      </c>
      <c r="F124" s="168">
        <v>2607.4</v>
      </c>
      <c r="G124" s="168">
        <v>48962.5</v>
      </c>
      <c r="H124" s="168">
        <v>7410.3</v>
      </c>
      <c r="I124" s="168">
        <v>4297.1000000000004</v>
      </c>
      <c r="J124" s="168">
        <v>4044.9</v>
      </c>
      <c r="K124" s="168">
        <v>3940.1</v>
      </c>
      <c r="L124" s="168">
        <v>1332.8</v>
      </c>
      <c r="M124" s="168">
        <v>1037.4000000000001</v>
      </c>
      <c r="N124" s="169">
        <f>SUM(D124:M124)</f>
        <v>84770.3</v>
      </c>
    </row>
    <row r="125" spans="2:14" ht="16.5" thickTop="1" thickBot="1">
      <c r="B125" s="170" t="s">
        <v>149</v>
      </c>
      <c r="C125" s="171">
        <v>2014</v>
      </c>
      <c r="D125" s="172">
        <v>6790.7</v>
      </c>
      <c r="E125" s="172">
        <v>4072.9</v>
      </c>
      <c r="F125" s="172">
        <v>2479.4</v>
      </c>
      <c r="G125" s="172">
        <v>49516</v>
      </c>
      <c r="H125" s="172">
        <v>8866.5</v>
      </c>
      <c r="I125" s="172">
        <v>4045.4</v>
      </c>
      <c r="J125" s="172">
        <v>3318.43</v>
      </c>
      <c r="K125" s="172">
        <v>3725.1</v>
      </c>
      <c r="L125" s="172">
        <v>1510.5</v>
      </c>
      <c r="M125" s="172">
        <v>962.1</v>
      </c>
      <c r="N125" s="173">
        <f t="shared" ref="N125:N126" si="38">SUM(D125:M125)</f>
        <v>85287.03</v>
      </c>
    </row>
    <row r="126" spans="2:14" ht="15.75" thickTop="1">
      <c r="B126" s="174"/>
      <c r="C126" s="171">
        <v>2013</v>
      </c>
      <c r="D126" s="172">
        <v>6288.1</v>
      </c>
      <c r="E126" s="172">
        <v>4145.8</v>
      </c>
      <c r="F126" s="172">
        <v>2479.3000000000002</v>
      </c>
      <c r="G126" s="172">
        <v>51534.8</v>
      </c>
      <c r="H126" s="172">
        <v>8510.9</v>
      </c>
      <c r="I126" s="172">
        <v>3514.4</v>
      </c>
      <c r="J126" s="172">
        <v>3613.06</v>
      </c>
      <c r="K126" s="172">
        <v>3385.1</v>
      </c>
      <c r="L126" s="172">
        <v>1373.4</v>
      </c>
      <c r="M126" s="172">
        <v>866.5</v>
      </c>
      <c r="N126" s="173">
        <f t="shared" si="38"/>
        <v>85711.359999999986</v>
      </c>
    </row>
    <row r="127" spans="2:14">
      <c r="B127" s="175"/>
      <c r="C127" s="176" t="s">
        <v>151</v>
      </c>
      <c r="D127" s="177">
        <f>D124/D125</f>
        <v>1.0115157494809077</v>
      </c>
      <c r="E127" s="177">
        <f t="shared" ref="E127:M127" si="39">E124/E125</f>
        <v>1.0481229590709322</v>
      </c>
      <c r="F127" s="177">
        <f t="shared" si="39"/>
        <v>1.0516253932403001</v>
      </c>
      <c r="G127" s="177">
        <f t="shared" si="39"/>
        <v>0.98882179497536149</v>
      </c>
      <c r="H127" s="177">
        <f t="shared" si="39"/>
        <v>0.83576383014718325</v>
      </c>
      <c r="I127" s="177">
        <f t="shared" si="39"/>
        <v>1.06221881643348</v>
      </c>
      <c r="J127" s="177">
        <f t="shared" si="39"/>
        <v>1.2189197903828015</v>
      </c>
      <c r="K127" s="177">
        <f t="shared" si="39"/>
        <v>1.0577165713672116</v>
      </c>
      <c r="L127" s="177">
        <f t="shared" si="39"/>
        <v>0.88235683548493871</v>
      </c>
      <c r="M127" s="177">
        <f t="shared" si="39"/>
        <v>1.0782662924851887</v>
      </c>
      <c r="N127" s="178"/>
    </row>
    <row r="128" spans="2:14" ht="15.75" thickBot="1">
      <c r="B128" s="179"/>
      <c r="C128" s="180" t="s">
        <v>152</v>
      </c>
      <c r="D128" s="181">
        <f>D125/D126</f>
        <v>1.0799287543137035</v>
      </c>
      <c r="E128" s="181">
        <f t="shared" ref="E128:M128" si="40">E125/E126</f>
        <v>0.98241593902262525</v>
      </c>
      <c r="F128" s="181">
        <f t="shared" si="40"/>
        <v>1.0000403339652322</v>
      </c>
      <c r="G128" s="181">
        <f t="shared" si="40"/>
        <v>0.96082647065672122</v>
      </c>
      <c r="H128" s="181">
        <f t="shared" si="40"/>
        <v>1.0417817152122573</v>
      </c>
      <c r="I128" s="181">
        <f t="shared" si="40"/>
        <v>1.1510926473935807</v>
      </c>
      <c r="J128" s="181">
        <f t="shared" si="40"/>
        <v>0.91845416350683351</v>
      </c>
      <c r="K128" s="181">
        <f t="shared" si="40"/>
        <v>1.1004401642492099</v>
      </c>
      <c r="L128" s="181">
        <f t="shared" si="40"/>
        <v>1.099825251201398</v>
      </c>
      <c r="M128" s="181">
        <f t="shared" si="40"/>
        <v>1.110328909405655</v>
      </c>
      <c r="N128" s="182">
        <f t="shared" ref="N128" si="41">D128+E128+F128+G128+H128+I128+J128+K128+L128+M128</f>
        <v>10.445134348927219</v>
      </c>
    </row>
    <row r="129" spans="2:14" ht="16.5" thickTop="1" thickBot="1">
      <c r="B129" s="183"/>
      <c r="C129" s="184" t="s">
        <v>165</v>
      </c>
      <c r="D129" s="185">
        <f>D123/D124</f>
        <v>0.89018620157521589</v>
      </c>
      <c r="E129" s="185">
        <f t="shared" ref="E129:M129" si="42">E123/E124</f>
        <v>0.90522148562861637</v>
      </c>
      <c r="F129" s="185">
        <f t="shared" si="42"/>
        <v>1.0160312955434532</v>
      </c>
      <c r="G129" s="185">
        <f t="shared" si="42"/>
        <v>0.93961909624712792</v>
      </c>
      <c r="H129" s="185">
        <f t="shared" si="42"/>
        <v>1.0717649757769592</v>
      </c>
      <c r="I129" s="185">
        <f t="shared" si="42"/>
        <v>1.0618091270857088</v>
      </c>
      <c r="J129" s="185">
        <f t="shared" si="42"/>
        <v>1.0211130065020149</v>
      </c>
      <c r="K129" s="185">
        <f t="shared" si="42"/>
        <v>1.2671251998680237</v>
      </c>
      <c r="L129" s="185">
        <f t="shared" si="42"/>
        <v>1.0455432172869148</v>
      </c>
      <c r="M129" s="185">
        <f t="shared" si="42"/>
        <v>0.77135145556198181</v>
      </c>
      <c r="N129" s="186">
        <f>SUM(D129:M129)</f>
        <v>9.9897650610760174</v>
      </c>
    </row>
    <row r="130" spans="2:14" ht="16.5" thickTop="1" thickBot="1">
      <c r="B130" s="184"/>
      <c r="C130" s="199" t="s">
        <v>179</v>
      </c>
      <c r="D130" s="185">
        <f>D122/D123</f>
        <v>1.0331174565793346</v>
      </c>
      <c r="E130" s="185">
        <f t="shared" ref="E130:M130" si="43">E122/E123</f>
        <v>1.070827834277877</v>
      </c>
      <c r="F130" s="185">
        <f t="shared" si="43"/>
        <v>1.0697569077457347</v>
      </c>
      <c r="G130" s="185">
        <f t="shared" si="43"/>
        <v>1.014365486315945</v>
      </c>
      <c r="H130" s="185">
        <f t="shared" si="43"/>
        <v>0.85036703138968273</v>
      </c>
      <c r="I130" s="185">
        <f t="shared" si="43"/>
        <v>0.84798474587415351</v>
      </c>
      <c r="J130" s="185">
        <f t="shared" si="43"/>
        <v>1.1059002977991912</v>
      </c>
      <c r="K130" s="185">
        <f t="shared" si="43"/>
        <v>1.7584024356046948</v>
      </c>
      <c r="L130" s="185">
        <f t="shared" si="43"/>
        <v>0.89135270900609964</v>
      </c>
      <c r="M130" s="187">
        <f t="shared" si="43"/>
        <v>1.2584353911522119</v>
      </c>
      <c r="N130" s="188">
        <f>D130+E130+F130+G130+H130+I130+J130+L130+M130</f>
        <v>9.1421078601402304</v>
      </c>
    </row>
    <row r="131" spans="2:14" ht="15.75" thickTop="1"/>
  </sheetData>
  <mergeCells count="7">
    <mergeCell ref="B119:N119"/>
    <mergeCell ref="B12:N12"/>
    <mergeCell ref="Q87:AL87"/>
    <mergeCell ref="B2:N2"/>
    <mergeCell ref="B25:N25"/>
    <mergeCell ref="B49:N49"/>
    <mergeCell ref="B71:N7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оценки</vt:lpstr>
      <vt:lpstr>Показатели</vt:lpstr>
      <vt:lpstr>'Расчет оценки'!Заголовки_для_печати</vt:lpstr>
      <vt:lpstr>'Расчет оценки'!Область_печати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2018-08-27T08:57:11Z</dcterms:modified>
</cp:coreProperties>
</file>