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0" windowWidth="19440" windowHeight="11385" tabRatio="752" firstSheet="13" activeTab="13"/>
  </bookViews>
  <sheets>
    <sheet name="+Мортка" sheetId="8" state="hidden" r:id="rId1"/>
    <sheet name="+Юмас,Ямки" sheetId="14" state="hidden" r:id="rId2"/>
    <sheet name="+Междур" sheetId="6" state="hidden" r:id="rId3"/>
    <sheet name="+Конда" sheetId="7" state="hidden" r:id="rId4"/>
    <sheet name="+Болчары" sheetId="5" state="hidden" r:id="rId5"/>
    <sheet name="+Кума" sheetId="4" state="hidden" r:id="rId6"/>
    <sheet name="+Половинка" sheetId="9" state="hidden" r:id="rId7"/>
    <sheet name="+Луговой" sheetId="10" state="hidden" r:id="rId8"/>
    <sheet name="+Мулымья" sheetId="2" state="hidden" r:id="rId9"/>
    <sheet name="+Шугур" sheetId="1" state="hidden" r:id="rId10"/>
    <sheet name="+Леуши" sheetId="12" state="hidden" r:id="rId11"/>
    <sheet name="ИТОГО" sheetId="3" state="hidden" r:id="rId12"/>
    <sheet name="Лист1" sheetId="15" state="hidden" r:id="rId13"/>
    <sheet name="ИТОГО (2)" sheetId="16" r:id="rId14"/>
  </sheets>
  <definedNames>
    <definedName name="_xlnm._FilterDatabase" localSheetId="4" hidden="1">'+Болчары'!$A$3:$H$123</definedName>
    <definedName name="_xlnm._FilterDatabase" localSheetId="3" hidden="1">'+Конда'!$A$3:$H$123</definedName>
    <definedName name="_xlnm._FilterDatabase" localSheetId="5" hidden="1">'+Кума'!$B$3:$H$123</definedName>
    <definedName name="_xlnm._FilterDatabase" localSheetId="10" hidden="1">'+Леуши'!$B$3:$G$123</definedName>
    <definedName name="_xlnm._FilterDatabase" localSheetId="7" hidden="1">'+Луговой'!$B$3:$H$123</definedName>
    <definedName name="_xlnm._FilterDatabase" localSheetId="2" hidden="1">'+Междур'!$A$3:$G$123</definedName>
    <definedName name="_xlnm._FilterDatabase" localSheetId="0" hidden="1">'+Мортка'!$B$3:$H$123</definedName>
    <definedName name="_xlnm._FilterDatabase" localSheetId="8" hidden="1">'+Мулымья'!$B$3:$H$123</definedName>
    <definedName name="_xlnm._FilterDatabase" localSheetId="6" hidden="1">'+Половинка'!$B$3:$H$123</definedName>
    <definedName name="_xlnm._FilterDatabase" localSheetId="9" hidden="1">'+Шугур'!$B$3:$H$123</definedName>
    <definedName name="_xlnm._FilterDatabase" localSheetId="1" hidden="1">'+Юмас,Ямки'!$B$3:$H$123</definedName>
    <definedName name="_xlnm._FilterDatabase" localSheetId="11" hidden="1">ИТОГО!$A$4:$O$124</definedName>
    <definedName name="_xlnm._FilterDatabase" localSheetId="13" hidden="1">'ИТОГО (2)'!$A$4:$C$124</definedName>
    <definedName name="_xlnm.Print_Titles" localSheetId="11">ИТОГО!$2:$3</definedName>
    <definedName name="_xlnm.Print_Titles" localSheetId="13">'ИТОГО (2)'!$2:$3</definedName>
    <definedName name="_xlnm.Print_Area" localSheetId="0">'+Мортка'!$A$1:$J$123</definedName>
    <definedName name="_xlnm.Print_Area" localSheetId="8">'+Мулымья'!$A$1:$J$127</definedName>
    <definedName name="_xlnm.Print_Area" localSheetId="6">'+Половинка'!$A$1:$J$183</definedName>
    <definedName name="_xlnm.Print_Area" localSheetId="1">'+Юмас,Ямки'!$A$1:$J$123</definedName>
    <definedName name="_xlnm.Print_Area" localSheetId="11">ИТОГО!$A$1:$Z$124</definedName>
    <definedName name="_xlnm.Print_Area" localSheetId="13">'ИТОГО (2)'!$A$1:$F$124</definedName>
  </definedNames>
  <calcPr calcId="152511"/>
</workbook>
</file>

<file path=xl/calcChain.xml><?xml version="1.0" encoding="utf-8"?>
<calcChain xmlns="http://schemas.openxmlformats.org/spreadsheetml/2006/main">
  <c r="G5" i="16" l="1"/>
  <c r="F5" i="16"/>
  <c r="D75" i="16" l="1"/>
  <c r="G5" i="12"/>
  <c r="H5" i="12" s="1"/>
  <c r="N6" i="3" s="1"/>
  <c r="G6" i="12"/>
  <c r="H6" i="12" s="1"/>
  <c r="N7" i="3" s="1"/>
  <c r="G7" i="12"/>
  <c r="H7" i="12" s="1"/>
  <c r="N8" i="3" s="1"/>
  <c r="G8" i="12"/>
  <c r="H8" i="12" s="1"/>
  <c r="N9" i="3" s="1"/>
  <c r="G9" i="12"/>
  <c r="H9" i="12" s="1"/>
  <c r="N10" i="3" s="1"/>
  <c r="G10" i="12"/>
  <c r="H10" i="12" s="1"/>
  <c r="N11" i="3" s="1"/>
  <c r="G11" i="12"/>
  <c r="H11" i="12" s="1"/>
  <c r="N12" i="3" s="1"/>
  <c r="G12" i="12"/>
  <c r="H12" i="12" s="1"/>
  <c r="N13" i="3" s="1"/>
  <c r="G13" i="12"/>
  <c r="G14" i="12"/>
  <c r="H14" i="12" s="1"/>
  <c r="N15" i="3" s="1"/>
  <c r="G15" i="12"/>
  <c r="H15" i="12" s="1"/>
  <c r="N16" i="3" s="1"/>
  <c r="G16" i="12"/>
  <c r="H16" i="12" s="1"/>
  <c r="N17" i="3" s="1"/>
  <c r="G17" i="12"/>
  <c r="H17" i="12" s="1"/>
  <c r="N18" i="3" s="1"/>
  <c r="G18" i="12"/>
  <c r="H18" i="12" s="1"/>
  <c r="N19" i="3" s="1"/>
  <c r="G19" i="12"/>
  <c r="H19" i="12" s="1"/>
  <c r="N20" i="3" s="1"/>
  <c r="G20" i="12"/>
  <c r="H20" i="12" s="1"/>
  <c r="N21" i="3" s="1"/>
  <c r="G21" i="12"/>
  <c r="H21" i="12" s="1"/>
  <c r="N22" i="3" s="1"/>
  <c r="G22" i="12"/>
  <c r="H22" i="12" s="1"/>
  <c r="N23" i="3" s="1"/>
  <c r="G23" i="12"/>
  <c r="H23" i="12" s="1"/>
  <c r="N24" i="3" s="1"/>
  <c r="G24" i="12"/>
  <c r="H24" i="12" s="1"/>
  <c r="N25" i="3" s="1"/>
  <c r="G25" i="12"/>
  <c r="H25" i="12" s="1"/>
  <c r="N26" i="3" s="1"/>
  <c r="G26" i="12"/>
  <c r="H26" i="12" s="1"/>
  <c r="N27" i="3" s="1"/>
  <c r="G27" i="12"/>
  <c r="H27" i="12" s="1"/>
  <c r="N28" i="3" s="1"/>
  <c r="G28" i="12"/>
  <c r="G29" i="12"/>
  <c r="H29" i="12" s="1"/>
  <c r="N30" i="3" s="1"/>
  <c r="G30" i="12"/>
  <c r="H30" i="12" s="1"/>
  <c r="N31" i="3" s="1"/>
  <c r="G31" i="12"/>
  <c r="H31" i="12" s="1"/>
  <c r="N32" i="3" s="1"/>
  <c r="G32" i="12"/>
  <c r="H32" i="12" s="1"/>
  <c r="N33" i="3" s="1"/>
  <c r="G33" i="12"/>
  <c r="H33" i="12" s="1"/>
  <c r="N34" i="3" s="1"/>
  <c r="G34" i="12"/>
  <c r="H34" i="12" s="1"/>
  <c r="N35" i="3" s="1"/>
  <c r="G35" i="12"/>
  <c r="H35" i="12" s="1"/>
  <c r="N36" i="3" s="1"/>
  <c r="G36" i="12"/>
  <c r="H36" i="12" s="1"/>
  <c r="N37" i="3" s="1"/>
  <c r="G37" i="12"/>
  <c r="H37" i="12" s="1"/>
  <c r="N38" i="3" s="1"/>
  <c r="G38" i="12"/>
  <c r="H38" i="12" s="1"/>
  <c r="N39" i="3" s="1"/>
  <c r="G39" i="12"/>
  <c r="H39" i="12" s="1"/>
  <c r="N40" i="3" s="1"/>
  <c r="G40" i="12"/>
  <c r="H40" i="12" s="1"/>
  <c r="N41" i="3" s="1"/>
  <c r="G41" i="12"/>
  <c r="H41" i="12" s="1"/>
  <c r="N42" i="3" s="1"/>
  <c r="G42" i="12"/>
  <c r="H42" i="12" s="1"/>
  <c r="N43" i="3" s="1"/>
  <c r="G43" i="12"/>
  <c r="H43" i="12" s="1"/>
  <c r="N44" i="3" s="1"/>
  <c r="G44" i="12"/>
  <c r="H44" i="12" s="1"/>
  <c r="N45" i="3" s="1"/>
  <c r="G45" i="12"/>
  <c r="G46" i="12"/>
  <c r="H46" i="12" s="1"/>
  <c r="N47" i="3" s="1"/>
  <c r="G47" i="12"/>
  <c r="H47" i="12" s="1"/>
  <c r="N48" i="3" s="1"/>
  <c r="G48" i="12"/>
  <c r="H48" i="12" s="1"/>
  <c r="N49" i="3" s="1"/>
  <c r="G49" i="12"/>
  <c r="H49" i="12" s="1"/>
  <c r="N50" i="3" s="1"/>
  <c r="G50" i="12"/>
  <c r="H50" i="12" s="1"/>
  <c r="N51" i="3" s="1"/>
  <c r="G51" i="12"/>
  <c r="H51" i="12" s="1"/>
  <c r="N52" i="3" s="1"/>
  <c r="G52" i="12"/>
  <c r="G53" i="12"/>
  <c r="H53" i="12" s="1"/>
  <c r="N54" i="3" s="1"/>
  <c r="G54" i="12"/>
  <c r="H54" i="12" s="1"/>
  <c r="N55" i="3" s="1"/>
  <c r="G55" i="12"/>
  <c r="G56" i="12"/>
  <c r="H56" i="12" s="1"/>
  <c r="N57" i="3" s="1"/>
  <c r="G57" i="12"/>
  <c r="H57" i="12" s="1"/>
  <c r="N58" i="3" s="1"/>
  <c r="G58" i="12"/>
  <c r="H58" i="12" s="1"/>
  <c r="N59" i="3" s="1"/>
  <c r="G59" i="12"/>
  <c r="H59" i="12" s="1"/>
  <c r="N60" i="3" s="1"/>
  <c r="G60" i="12"/>
  <c r="H60" i="12" s="1"/>
  <c r="N61" i="3" s="1"/>
  <c r="G61" i="12"/>
  <c r="H61" i="12" s="1"/>
  <c r="N62" i="3" s="1"/>
  <c r="G62" i="12"/>
  <c r="H62" i="12" s="1"/>
  <c r="N63" i="3" s="1"/>
  <c r="G63" i="12"/>
  <c r="H63" i="12" s="1"/>
  <c r="N64" i="3" s="1"/>
  <c r="G64" i="12"/>
  <c r="H64" i="12" s="1"/>
  <c r="N65" i="3" s="1"/>
  <c r="G65" i="12"/>
  <c r="H65" i="12" s="1"/>
  <c r="N66" i="3" s="1"/>
  <c r="G66" i="12"/>
  <c r="H66" i="12" s="1"/>
  <c r="N67" i="3" s="1"/>
  <c r="G67" i="12"/>
  <c r="H67" i="12" s="1"/>
  <c r="N68" i="3" s="1"/>
  <c r="G68" i="12"/>
  <c r="H68" i="12" s="1"/>
  <c r="N69" i="3" s="1"/>
  <c r="G69" i="12"/>
  <c r="H69" i="12" s="1"/>
  <c r="N70" i="3" s="1"/>
  <c r="G70" i="12"/>
  <c r="H70" i="12" s="1"/>
  <c r="N71" i="3" s="1"/>
  <c r="G71" i="12"/>
  <c r="H71" i="12" s="1"/>
  <c r="N72" i="3" s="1"/>
  <c r="G72" i="12"/>
  <c r="H72" i="12" s="1"/>
  <c r="N73" i="3" s="1"/>
  <c r="G73" i="12"/>
  <c r="H73" i="12" s="1"/>
  <c r="N74" i="3" s="1"/>
  <c r="G74" i="12"/>
  <c r="H74" i="12" s="1"/>
  <c r="N75" i="3" s="1"/>
  <c r="G75" i="12"/>
  <c r="H75" i="12" s="1"/>
  <c r="N76" i="3" s="1"/>
  <c r="G76" i="12"/>
  <c r="H76" i="12" s="1"/>
  <c r="N77" i="3" s="1"/>
  <c r="G77" i="12"/>
  <c r="H77" i="12" s="1"/>
  <c r="N78" i="3" s="1"/>
  <c r="G78" i="12"/>
  <c r="H78" i="12" s="1"/>
  <c r="N79" i="3" s="1"/>
  <c r="G79" i="12"/>
  <c r="H79" i="12" s="1"/>
  <c r="N80" i="3" s="1"/>
  <c r="G80" i="12"/>
  <c r="H80" i="12" s="1"/>
  <c r="N81" i="3" s="1"/>
  <c r="G81" i="12"/>
  <c r="H81" i="12" s="1"/>
  <c r="N82" i="3" s="1"/>
  <c r="G82" i="12"/>
  <c r="H82" i="12" s="1"/>
  <c r="N83" i="3" s="1"/>
  <c r="G83" i="12"/>
  <c r="H83" i="12" s="1"/>
  <c r="N84" i="3" s="1"/>
  <c r="G84" i="12"/>
  <c r="H84" i="12" s="1"/>
  <c r="N85" i="3" s="1"/>
  <c r="G85" i="12"/>
  <c r="H85" i="12" s="1"/>
  <c r="N86" i="3" s="1"/>
  <c r="G86" i="12"/>
  <c r="H86" i="12" s="1"/>
  <c r="N87" i="3" s="1"/>
  <c r="G87" i="12"/>
  <c r="H87" i="12" s="1"/>
  <c r="N88" i="3" s="1"/>
  <c r="G88" i="12"/>
  <c r="H88" i="12" s="1"/>
  <c r="N89" i="3" s="1"/>
  <c r="G89" i="12"/>
  <c r="H89" i="12" s="1"/>
  <c r="N90" i="3" s="1"/>
  <c r="G90" i="12"/>
  <c r="H90" i="12" s="1"/>
  <c r="N91" i="3" s="1"/>
  <c r="G91" i="12"/>
  <c r="H91" i="12" s="1"/>
  <c r="N92" i="3" s="1"/>
  <c r="G92" i="12"/>
  <c r="H92" i="12" s="1"/>
  <c r="N93" i="3" s="1"/>
  <c r="G93" i="12"/>
  <c r="H93" i="12" s="1"/>
  <c r="N94" i="3" s="1"/>
  <c r="G94" i="12"/>
  <c r="H94" i="12" s="1"/>
  <c r="N95" i="3" s="1"/>
  <c r="G95" i="12"/>
  <c r="H95" i="12" s="1"/>
  <c r="N96" i="3" s="1"/>
  <c r="G96" i="12"/>
  <c r="H96" i="12" s="1"/>
  <c r="N97" i="3" s="1"/>
  <c r="G97" i="12"/>
  <c r="H97" i="12" s="1"/>
  <c r="N98" i="3" s="1"/>
  <c r="G98" i="12"/>
  <c r="H98" i="12" s="1"/>
  <c r="N99" i="3" s="1"/>
  <c r="G99" i="12"/>
  <c r="H99" i="12" s="1"/>
  <c r="N100" i="3" s="1"/>
  <c r="G100" i="12"/>
  <c r="H100" i="12" s="1"/>
  <c r="N101" i="3" s="1"/>
  <c r="G101" i="12"/>
  <c r="H101" i="12" s="1"/>
  <c r="N102" i="3" s="1"/>
  <c r="G102" i="12"/>
  <c r="H102" i="12" s="1"/>
  <c r="N103" i="3" s="1"/>
  <c r="G103" i="12"/>
  <c r="G104" i="12"/>
  <c r="H104" i="12" s="1"/>
  <c r="N105" i="3" s="1"/>
  <c r="G105" i="12"/>
  <c r="H105" i="12" s="1"/>
  <c r="N106" i="3" s="1"/>
  <c r="G106" i="12"/>
  <c r="H106" i="12" s="1"/>
  <c r="N107" i="3" s="1"/>
  <c r="G107" i="12"/>
  <c r="H107" i="12" s="1"/>
  <c r="N108" i="3" s="1"/>
  <c r="G108" i="12"/>
  <c r="H108" i="12" s="1"/>
  <c r="N109" i="3" s="1"/>
  <c r="G109" i="12"/>
  <c r="H109" i="12" s="1"/>
  <c r="N110" i="3" s="1"/>
  <c r="G110" i="12"/>
  <c r="H110" i="12" s="1"/>
  <c r="N111" i="3" s="1"/>
  <c r="G111" i="12"/>
  <c r="H111" i="12" s="1"/>
  <c r="N112" i="3" s="1"/>
  <c r="G112" i="12"/>
  <c r="H112" i="12" s="1"/>
  <c r="N113" i="3" s="1"/>
  <c r="G113" i="12"/>
  <c r="H113" i="12" s="1"/>
  <c r="N114" i="3" s="1"/>
  <c r="G114" i="12"/>
  <c r="H114" i="12" s="1"/>
  <c r="N115" i="3" s="1"/>
  <c r="G115" i="12"/>
  <c r="H115" i="12" s="1"/>
  <c r="N116" i="3" s="1"/>
  <c r="G116" i="12"/>
  <c r="H116" i="12" s="1"/>
  <c r="N117" i="3" s="1"/>
  <c r="G117" i="12"/>
  <c r="H117" i="12" s="1"/>
  <c r="N118" i="3" s="1"/>
  <c r="G118" i="12"/>
  <c r="H118" i="12" s="1"/>
  <c r="N119" i="3" s="1"/>
  <c r="G119" i="12"/>
  <c r="H119" i="12" s="1"/>
  <c r="N120" i="3" s="1"/>
  <c r="G120" i="12"/>
  <c r="H120" i="12" s="1"/>
  <c r="N121" i="3" s="1"/>
  <c r="G121" i="12"/>
  <c r="H121" i="12" s="1"/>
  <c r="N122" i="3" s="1"/>
  <c r="G122" i="12"/>
  <c r="H122" i="12" s="1"/>
  <c r="N123" i="3" s="1"/>
  <c r="G123" i="12"/>
  <c r="H123" i="12" s="1"/>
  <c r="N124" i="3" s="1"/>
  <c r="G3" i="12"/>
  <c r="H3" i="12" s="1"/>
  <c r="N4" i="3" s="1"/>
  <c r="G11" i="1"/>
  <c r="H13" i="12"/>
  <c r="N14" i="3" s="1"/>
  <c r="H28" i="12"/>
  <c r="N29" i="3" s="1"/>
  <c r="H45" i="12"/>
  <c r="N46" i="3" s="1"/>
  <c r="H52" i="12"/>
  <c r="N53" i="3" s="1"/>
  <c r="H55" i="12"/>
  <c r="N56" i="3" s="1"/>
  <c r="H103" i="12"/>
  <c r="N104" i="3" s="1"/>
  <c r="G12" i="14"/>
  <c r="H12" i="14" s="1"/>
  <c r="E13" i="3" s="1"/>
  <c r="G112" i="2" l="1"/>
  <c r="G111" i="2"/>
  <c r="H111" i="2" s="1"/>
  <c r="L112" i="3" s="1"/>
  <c r="G3" i="2"/>
  <c r="H3" i="2" s="1"/>
  <c r="J3" i="2" s="1"/>
  <c r="J20" i="12"/>
  <c r="J18" i="12"/>
  <c r="J16" i="12"/>
  <c r="J6" i="12"/>
  <c r="J10" i="12"/>
  <c r="J11" i="12"/>
  <c r="J13" i="12"/>
  <c r="J27" i="12"/>
  <c r="J32" i="12"/>
  <c r="J58" i="12"/>
  <c r="J66" i="12"/>
  <c r="J70" i="12"/>
  <c r="J73" i="12"/>
  <c r="J74" i="12"/>
  <c r="J78" i="12"/>
  <c r="J83" i="12"/>
  <c r="J85" i="12"/>
  <c r="J86" i="12"/>
  <c r="J87" i="12"/>
  <c r="J88" i="12"/>
  <c r="J89" i="12"/>
  <c r="J92" i="12"/>
  <c r="J93" i="12"/>
  <c r="J94" i="12"/>
  <c r="J96" i="12"/>
  <c r="J102" i="12"/>
  <c r="J106" i="12"/>
  <c r="J111" i="12"/>
  <c r="J116" i="12"/>
  <c r="J3" i="12"/>
  <c r="J122" i="12" l="1"/>
  <c r="G121" i="2"/>
  <c r="H121" i="2" s="1"/>
  <c r="G120" i="2"/>
  <c r="H120" i="2" s="1"/>
  <c r="L121" i="3" s="1"/>
  <c r="J121" i="2" l="1"/>
  <c r="L122" i="3"/>
  <c r="G59" i="1"/>
  <c r="H59" i="1" s="1"/>
  <c r="M60" i="3" s="1"/>
  <c r="G58" i="1"/>
  <c r="H58" i="1" s="1"/>
  <c r="G59" i="2"/>
  <c r="G58" i="2"/>
  <c r="G59" i="10"/>
  <c r="H59" i="10" s="1"/>
  <c r="K60" i="3" s="1"/>
  <c r="G58" i="10"/>
  <c r="H58" i="10" s="1"/>
  <c r="G59" i="9"/>
  <c r="H59" i="9" s="1"/>
  <c r="G58" i="9"/>
  <c r="H58" i="9" s="1"/>
  <c r="J58" i="9" s="1"/>
  <c r="G60" i="9"/>
  <c r="H60" i="9" s="1"/>
  <c r="J60" i="9" s="1"/>
  <c r="G61" i="9"/>
  <c r="H61" i="9" s="1"/>
  <c r="J61" i="9" s="1"/>
  <c r="G59" i="4"/>
  <c r="H59" i="4" s="1"/>
  <c r="G58" i="4"/>
  <c r="H58" i="4" s="1"/>
  <c r="J58" i="4" s="1"/>
  <c r="G60" i="4"/>
  <c r="H60" i="4" s="1"/>
  <c r="J60" i="4" s="1"/>
  <c r="G61" i="4"/>
  <c r="H61" i="4" s="1"/>
  <c r="J61" i="4" s="1"/>
  <c r="G59" i="5"/>
  <c r="H59" i="5" s="1"/>
  <c r="G58" i="5"/>
  <c r="H58" i="5" s="1"/>
  <c r="J58" i="5" s="1"/>
  <c r="G59" i="7"/>
  <c r="H59" i="7" s="1"/>
  <c r="F60" i="3" s="1"/>
  <c r="G58" i="7"/>
  <c r="H58" i="7" s="1"/>
  <c r="G60" i="7"/>
  <c r="H60" i="7" s="1"/>
  <c r="G61" i="7"/>
  <c r="H61" i="7" s="1"/>
  <c r="G59" i="6"/>
  <c r="H59" i="6" s="1"/>
  <c r="G60" i="3" s="1"/>
  <c r="G58" i="6"/>
  <c r="H58" i="6" s="1"/>
  <c r="G59" i="14"/>
  <c r="H59" i="14" s="1"/>
  <c r="E60" i="3" s="1"/>
  <c r="G58" i="14"/>
  <c r="H58" i="14" s="1"/>
  <c r="E59" i="3" s="1"/>
  <c r="G60" i="14"/>
  <c r="H60" i="14" s="1"/>
  <c r="E61" i="3" s="1"/>
  <c r="G61" i="14"/>
  <c r="H61" i="14" s="1"/>
  <c r="E62" i="3" s="1"/>
  <c r="G59" i="8"/>
  <c r="H59" i="8" s="1"/>
  <c r="D60" i="3" s="1"/>
  <c r="J59" i="9" l="1"/>
  <c r="J60" i="3"/>
  <c r="J59" i="4"/>
  <c r="I60" i="3"/>
  <c r="J59" i="5"/>
  <c r="H60" i="3"/>
  <c r="Q60" i="3" s="1"/>
  <c r="S60" i="3" s="1"/>
  <c r="J58" i="1"/>
  <c r="M59" i="3"/>
  <c r="J61" i="7"/>
  <c r="F62" i="3"/>
  <c r="J59" i="14"/>
  <c r="J58" i="7"/>
  <c r="F59" i="3"/>
  <c r="J59" i="1"/>
  <c r="J60" i="7"/>
  <c r="F61" i="3"/>
  <c r="J58" i="6"/>
  <c r="G59" i="3"/>
  <c r="J59" i="7"/>
  <c r="J59" i="12"/>
  <c r="J59" i="8"/>
  <c r="J61" i="14"/>
  <c r="J61" i="12"/>
  <c r="J58" i="14"/>
  <c r="J59" i="10"/>
  <c r="J60" i="14"/>
  <c r="J59" i="6"/>
  <c r="J58" i="10"/>
  <c r="K59" i="3"/>
  <c r="J60" i="12"/>
  <c r="H58" i="2"/>
  <c r="H59" i="2"/>
  <c r="L60" i="3" s="1"/>
  <c r="T60" i="3" s="1"/>
  <c r="Z60" i="3" s="1"/>
  <c r="J61" i="3"/>
  <c r="J59" i="3"/>
  <c r="J62" i="3"/>
  <c r="I62" i="3"/>
  <c r="I61" i="3"/>
  <c r="I59" i="3"/>
  <c r="H59" i="3"/>
  <c r="D60" i="16" l="1"/>
  <c r="Q59" i="3"/>
  <c r="S59" i="3" s="1"/>
  <c r="P60" i="3"/>
  <c r="O60" i="3" s="1"/>
  <c r="J59" i="2"/>
  <c r="J123" i="12"/>
  <c r="J58" i="2"/>
  <c r="L59" i="3"/>
  <c r="D59" i="16" l="1"/>
  <c r="F60" i="16"/>
  <c r="G60" i="16" s="1"/>
  <c r="U60" i="3"/>
  <c r="E60" i="16"/>
  <c r="W60" i="3"/>
  <c r="G4" i="7"/>
  <c r="G11" i="10" l="1"/>
  <c r="H4" i="7" l="1"/>
  <c r="F5" i="3" s="1"/>
  <c r="G3" i="7"/>
  <c r="G3" i="8" l="1"/>
  <c r="H3" i="8" s="1"/>
  <c r="J3" i="8" s="1"/>
  <c r="G4" i="14" l="1"/>
  <c r="H4" i="14" s="1"/>
  <c r="E5" i="3" s="1"/>
  <c r="G5" i="14"/>
  <c r="H5" i="14" s="1"/>
  <c r="E6" i="3" s="1"/>
  <c r="G6" i="14"/>
  <c r="H6" i="14" s="1"/>
  <c r="E7" i="3" s="1"/>
  <c r="G7" i="14"/>
  <c r="H7" i="14" s="1"/>
  <c r="E8" i="3" s="1"/>
  <c r="G8" i="14"/>
  <c r="H8" i="14" s="1"/>
  <c r="E9" i="3" s="1"/>
  <c r="G9" i="14"/>
  <c r="H9" i="14" s="1"/>
  <c r="E10" i="3" s="1"/>
  <c r="G10" i="14"/>
  <c r="H10" i="14" s="1"/>
  <c r="E11" i="3" s="1"/>
  <c r="G11" i="14"/>
  <c r="H11" i="14" s="1"/>
  <c r="E12" i="3" s="1"/>
  <c r="G13" i="14"/>
  <c r="H13" i="14" s="1"/>
  <c r="E14" i="3" s="1"/>
  <c r="G14" i="14"/>
  <c r="H14" i="14" s="1"/>
  <c r="E15" i="3" s="1"/>
  <c r="G15" i="14"/>
  <c r="H15" i="14" s="1"/>
  <c r="E16" i="3" s="1"/>
  <c r="G16" i="14"/>
  <c r="H16" i="14" s="1"/>
  <c r="E17" i="3" s="1"/>
  <c r="G17" i="14"/>
  <c r="H17" i="14" s="1"/>
  <c r="E18" i="3" s="1"/>
  <c r="G18" i="14"/>
  <c r="H18" i="14" s="1"/>
  <c r="E19" i="3" s="1"/>
  <c r="G19" i="14"/>
  <c r="H19" i="14" s="1"/>
  <c r="E20" i="3" s="1"/>
  <c r="G20" i="14"/>
  <c r="H20" i="14" s="1"/>
  <c r="E21" i="3" s="1"/>
  <c r="G21" i="14"/>
  <c r="H21" i="14" s="1"/>
  <c r="E22" i="3" s="1"/>
  <c r="G22" i="14"/>
  <c r="H22" i="14" s="1"/>
  <c r="E23" i="3" s="1"/>
  <c r="G23" i="14"/>
  <c r="H23" i="14" s="1"/>
  <c r="E24" i="3" s="1"/>
  <c r="G24" i="14"/>
  <c r="H24" i="14" s="1"/>
  <c r="E25" i="3" s="1"/>
  <c r="G25" i="14"/>
  <c r="H25" i="14" s="1"/>
  <c r="E26" i="3" s="1"/>
  <c r="G26" i="14"/>
  <c r="H26" i="14" s="1"/>
  <c r="E27" i="3" s="1"/>
  <c r="G27" i="14"/>
  <c r="H27" i="14" s="1"/>
  <c r="E28" i="3" s="1"/>
  <c r="G28" i="14"/>
  <c r="H28" i="14" s="1"/>
  <c r="E29" i="3" s="1"/>
  <c r="G29" i="14"/>
  <c r="H29" i="14" s="1"/>
  <c r="E30" i="3" s="1"/>
  <c r="G30" i="14"/>
  <c r="H30" i="14" s="1"/>
  <c r="E31" i="3" s="1"/>
  <c r="G31" i="14"/>
  <c r="H31" i="14" s="1"/>
  <c r="E32" i="3" s="1"/>
  <c r="G32" i="14"/>
  <c r="H32" i="14" s="1"/>
  <c r="E33" i="3" s="1"/>
  <c r="G33" i="14"/>
  <c r="H33" i="14" s="1"/>
  <c r="E34" i="3" s="1"/>
  <c r="G34" i="14"/>
  <c r="H34" i="14" s="1"/>
  <c r="E35" i="3" s="1"/>
  <c r="G35" i="14"/>
  <c r="H35" i="14" s="1"/>
  <c r="E36" i="3" s="1"/>
  <c r="G36" i="14"/>
  <c r="H36" i="14" s="1"/>
  <c r="E37" i="3" s="1"/>
  <c r="G37" i="14"/>
  <c r="H37" i="14" s="1"/>
  <c r="E38" i="3" s="1"/>
  <c r="G38" i="14"/>
  <c r="H38" i="14" s="1"/>
  <c r="E39" i="3" s="1"/>
  <c r="G39" i="14"/>
  <c r="H39" i="14" s="1"/>
  <c r="E40" i="3" s="1"/>
  <c r="G40" i="14"/>
  <c r="H40" i="14" s="1"/>
  <c r="E41" i="3" s="1"/>
  <c r="G41" i="14"/>
  <c r="H41" i="14" s="1"/>
  <c r="E42" i="3" s="1"/>
  <c r="G42" i="14"/>
  <c r="H42" i="14" s="1"/>
  <c r="E43" i="3" s="1"/>
  <c r="G43" i="14"/>
  <c r="H43" i="14" s="1"/>
  <c r="E44" i="3" s="1"/>
  <c r="G44" i="14"/>
  <c r="H44" i="14" s="1"/>
  <c r="E45" i="3" s="1"/>
  <c r="G45" i="14"/>
  <c r="H45" i="14" s="1"/>
  <c r="E46" i="3" s="1"/>
  <c r="G46" i="14"/>
  <c r="H46" i="14" s="1"/>
  <c r="E47" i="3" s="1"/>
  <c r="G47" i="14"/>
  <c r="H47" i="14" s="1"/>
  <c r="E48" i="3" s="1"/>
  <c r="G48" i="14"/>
  <c r="H48" i="14" s="1"/>
  <c r="E49" i="3" s="1"/>
  <c r="G49" i="14"/>
  <c r="H49" i="14" s="1"/>
  <c r="E50" i="3" s="1"/>
  <c r="G50" i="14"/>
  <c r="H50" i="14" s="1"/>
  <c r="E51" i="3" s="1"/>
  <c r="G51" i="14"/>
  <c r="H51" i="14" s="1"/>
  <c r="E52" i="3" s="1"/>
  <c r="G52" i="14"/>
  <c r="H52" i="14" s="1"/>
  <c r="E53" i="3" s="1"/>
  <c r="G53" i="14"/>
  <c r="H53" i="14" s="1"/>
  <c r="E54" i="3" s="1"/>
  <c r="G54" i="14"/>
  <c r="H54" i="14" s="1"/>
  <c r="E55" i="3" s="1"/>
  <c r="G55" i="14"/>
  <c r="H55" i="14" s="1"/>
  <c r="E56" i="3" s="1"/>
  <c r="G56" i="14"/>
  <c r="H56" i="14" s="1"/>
  <c r="E57" i="3" s="1"/>
  <c r="G57" i="14"/>
  <c r="H57" i="14" s="1"/>
  <c r="E58" i="3" s="1"/>
  <c r="G62" i="14"/>
  <c r="H62" i="14" s="1"/>
  <c r="E63" i="3" s="1"/>
  <c r="G63" i="14"/>
  <c r="H63" i="14" s="1"/>
  <c r="E64" i="3" s="1"/>
  <c r="G64" i="14"/>
  <c r="H64" i="14" s="1"/>
  <c r="E65" i="3" s="1"/>
  <c r="G65" i="14"/>
  <c r="H65" i="14" s="1"/>
  <c r="E66" i="3" s="1"/>
  <c r="G66" i="14"/>
  <c r="H66" i="14" s="1"/>
  <c r="E67" i="3" s="1"/>
  <c r="G67" i="14"/>
  <c r="H67" i="14" s="1"/>
  <c r="E68" i="3" s="1"/>
  <c r="G68" i="14"/>
  <c r="H68" i="14" s="1"/>
  <c r="E69" i="3" s="1"/>
  <c r="G69" i="14"/>
  <c r="H69" i="14" s="1"/>
  <c r="E70" i="3" s="1"/>
  <c r="G70" i="14"/>
  <c r="H70" i="14" s="1"/>
  <c r="E71" i="3" s="1"/>
  <c r="G71" i="14"/>
  <c r="H71" i="14" s="1"/>
  <c r="E72" i="3" s="1"/>
  <c r="G72" i="14"/>
  <c r="H72" i="14" s="1"/>
  <c r="E73" i="3" s="1"/>
  <c r="G73" i="14"/>
  <c r="H73" i="14" s="1"/>
  <c r="E74" i="3" s="1"/>
  <c r="G74" i="14"/>
  <c r="H74" i="14" s="1"/>
  <c r="E75" i="3" s="1"/>
  <c r="G75" i="14"/>
  <c r="H75" i="14" s="1"/>
  <c r="E76" i="3" s="1"/>
  <c r="G76" i="14"/>
  <c r="H76" i="14" s="1"/>
  <c r="E77" i="3" s="1"/>
  <c r="G77" i="14"/>
  <c r="H77" i="14" s="1"/>
  <c r="E78" i="3" s="1"/>
  <c r="G78" i="14"/>
  <c r="H78" i="14" s="1"/>
  <c r="E79" i="3" s="1"/>
  <c r="G79" i="14"/>
  <c r="H79" i="14" s="1"/>
  <c r="E80" i="3" s="1"/>
  <c r="G80" i="14"/>
  <c r="H80" i="14" s="1"/>
  <c r="E81" i="3" s="1"/>
  <c r="G81" i="14"/>
  <c r="H81" i="14" s="1"/>
  <c r="E82" i="3" s="1"/>
  <c r="G82" i="14"/>
  <c r="H82" i="14" s="1"/>
  <c r="E83" i="3" s="1"/>
  <c r="G83" i="14"/>
  <c r="H83" i="14" s="1"/>
  <c r="E84" i="3" s="1"/>
  <c r="G84" i="14"/>
  <c r="H84" i="14" s="1"/>
  <c r="E85" i="3" s="1"/>
  <c r="G85" i="14"/>
  <c r="H85" i="14" s="1"/>
  <c r="E86" i="3" s="1"/>
  <c r="G86" i="14"/>
  <c r="H86" i="14" s="1"/>
  <c r="E87" i="3" s="1"/>
  <c r="G87" i="14"/>
  <c r="H87" i="14" s="1"/>
  <c r="E88" i="3" s="1"/>
  <c r="G88" i="14"/>
  <c r="H88" i="14" s="1"/>
  <c r="E89" i="3" s="1"/>
  <c r="G89" i="14"/>
  <c r="H89" i="14" s="1"/>
  <c r="E90" i="3" s="1"/>
  <c r="G90" i="14"/>
  <c r="H90" i="14" s="1"/>
  <c r="E91" i="3" s="1"/>
  <c r="G91" i="14"/>
  <c r="H91" i="14" s="1"/>
  <c r="E92" i="3" s="1"/>
  <c r="G92" i="14"/>
  <c r="H92" i="14" s="1"/>
  <c r="E93" i="3" s="1"/>
  <c r="G93" i="14"/>
  <c r="H93" i="14" s="1"/>
  <c r="E94" i="3" s="1"/>
  <c r="G94" i="14"/>
  <c r="H94" i="14" s="1"/>
  <c r="E95" i="3" s="1"/>
  <c r="G95" i="14"/>
  <c r="H95" i="14" s="1"/>
  <c r="E96" i="3" s="1"/>
  <c r="G96" i="14"/>
  <c r="H96" i="14" s="1"/>
  <c r="E97" i="3" s="1"/>
  <c r="G97" i="14"/>
  <c r="H97" i="14" s="1"/>
  <c r="E98" i="3" s="1"/>
  <c r="G98" i="14"/>
  <c r="H98" i="14" s="1"/>
  <c r="E99" i="3" s="1"/>
  <c r="G99" i="14"/>
  <c r="H99" i="14" s="1"/>
  <c r="E100" i="3" s="1"/>
  <c r="G100" i="14"/>
  <c r="H100" i="14" s="1"/>
  <c r="E101" i="3" s="1"/>
  <c r="G101" i="14"/>
  <c r="H101" i="14" s="1"/>
  <c r="E102" i="3" s="1"/>
  <c r="G102" i="14"/>
  <c r="H102" i="14" s="1"/>
  <c r="E103" i="3" s="1"/>
  <c r="G103" i="14"/>
  <c r="H103" i="14" s="1"/>
  <c r="E104" i="3" s="1"/>
  <c r="G104" i="14"/>
  <c r="H104" i="14" s="1"/>
  <c r="E105" i="3" s="1"/>
  <c r="G105" i="14"/>
  <c r="H105" i="14" s="1"/>
  <c r="E106" i="3" s="1"/>
  <c r="G106" i="14"/>
  <c r="H106" i="14" s="1"/>
  <c r="E107" i="3" s="1"/>
  <c r="G107" i="14"/>
  <c r="H107" i="14" s="1"/>
  <c r="E108" i="3" s="1"/>
  <c r="G108" i="14"/>
  <c r="H108" i="14" s="1"/>
  <c r="E109" i="3" s="1"/>
  <c r="G109" i="14"/>
  <c r="H109" i="14" s="1"/>
  <c r="E110" i="3" s="1"/>
  <c r="G110" i="14"/>
  <c r="H110" i="14" s="1"/>
  <c r="E111" i="3" s="1"/>
  <c r="G111" i="14"/>
  <c r="H111" i="14" s="1"/>
  <c r="E112" i="3" s="1"/>
  <c r="G112" i="14"/>
  <c r="H112" i="14" s="1"/>
  <c r="E113" i="3" s="1"/>
  <c r="G113" i="14"/>
  <c r="H113" i="14" s="1"/>
  <c r="E114" i="3" s="1"/>
  <c r="G114" i="14"/>
  <c r="H114" i="14" s="1"/>
  <c r="E115" i="3" s="1"/>
  <c r="G115" i="14"/>
  <c r="H115" i="14" s="1"/>
  <c r="E116" i="3" s="1"/>
  <c r="G116" i="14"/>
  <c r="H116" i="14" s="1"/>
  <c r="E117" i="3" s="1"/>
  <c r="G117" i="14"/>
  <c r="H117" i="14" s="1"/>
  <c r="E118" i="3" s="1"/>
  <c r="G118" i="14"/>
  <c r="H118" i="14" s="1"/>
  <c r="E119" i="3" s="1"/>
  <c r="G119" i="14"/>
  <c r="H119" i="14" s="1"/>
  <c r="E120" i="3" s="1"/>
  <c r="G120" i="14"/>
  <c r="H120" i="14" s="1"/>
  <c r="E121" i="3" s="1"/>
  <c r="G121" i="14"/>
  <c r="H121" i="14" s="1"/>
  <c r="E122" i="3" s="1"/>
  <c r="G122" i="14"/>
  <c r="H122" i="14" s="1"/>
  <c r="E123" i="3" s="1"/>
  <c r="G123" i="14"/>
  <c r="H123" i="14" s="1"/>
  <c r="E124" i="3" s="1"/>
  <c r="G5" i="2"/>
  <c r="H5" i="2" s="1"/>
  <c r="L6" i="3" s="1"/>
  <c r="G6" i="2"/>
  <c r="H6" i="2" s="1"/>
  <c r="G7" i="2"/>
  <c r="H7" i="2" s="1"/>
  <c r="L8" i="3" s="1"/>
  <c r="G8" i="2"/>
  <c r="H8" i="2" s="1"/>
  <c r="L9" i="3" s="1"/>
  <c r="G9" i="2"/>
  <c r="H9" i="2" s="1"/>
  <c r="L10" i="3" s="1"/>
  <c r="G10" i="2"/>
  <c r="H10" i="2" s="1"/>
  <c r="G11" i="2"/>
  <c r="H11" i="2" s="1"/>
  <c r="L12" i="3" s="1"/>
  <c r="G12" i="2"/>
  <c r="H12" i="2" s="1"/>
  <c r="L13" i="3" s="1"/>
  <c r="G13" i="2"/>
  <c r="H13" i="2" s="1"/>
  <c r="L14" i="3" s="1"/>
  <c r="G14" i="2"/>
  <c r="H14" i="2" s="1"/>
  <c r="L15" i="3" s="1"/>
  <c r="G15" i="2"/>
  <c r="H15" i="2" s="1"/>
  <c r="L16" i="3" s="1"/>
  <c r="G16" i="2"/>
  <c r="H16" i="2" s="1"/>
  <c r="L17" i="3" s="1"/>
  <c r="G17" i="2"/>
  <c r="H17" i="2" s="1"/>
  <c r="L18" i="3" s="1"/>
  <c r="G18" i="2"/>
  <c r="H18" i="2" s="1"/>
  <c r="L19" i="3" s="1"/>
  <c r="G19" i="2"/>
  <c r="H19" i="2" s="1"/>
  <c r="L20" i="3" s="1"/>
  <c r="G20" i="2"/>
  <c r="H20" i="2" s="1"/>
  <c r="L21" i="3" s="1"/>
  <c r="G21" i="2"/>
  <c r="H21" i="2" s="1"/>
  <c r="L22" i="3" s="1"/>
  <c r="G22" i="2"/>
  <c r="H22" i="2" s="1"/>
  <c r="L23" i="3" s="1"/>
  <c r="G23" i="2"/>
  <c r="H23" i="2" s="1"/>
  <c r="L24" i="3" s="1"/>
  <c r="G24" i="2"/>
  <c r="H24" i="2" s="1"/>
  <c r="L25" i="3" s="1"/>
  <c r="G25" i="2"/>
  <c r="H25" i="2" s="1"/>
  <c r="L26" i="3" s="1"/>
  <c r="G26" i="2"/>
  <c r="H26" i="2" s="1"/>
  <c r="L27" i="3" s="1"/>
  <c r="G27" i="2"/>
  <c r="H27" i="2" s="1"/>
  <c r="L28" i="3" s="1"/>
  <c r="G28" i="2"/>
  <c r="H28" i="2" s="1"/>
  <c r="L29" i="3" s="1"/>
  <c r="G29" i="2"/>
  <c r="H29" i="2" s="1"/>
  <c r="L30" i="3" s="1"/>
  <c r="G30" i="2"/>
  <c r="H30" i="2" s="1"/>
  <c r="L31" i="3" s="1"/>
  <c r="G31" i="2"/>
  <c r="H31" i="2" s="1"/>
  <c r="L32" i="3" s="1"/>
  <c r="G32" i="2"/>
  <c r="H32" i="2" s="1"/>
  <c r="L33" i="3" s="1"/>
  <c r="G33" i="2"/>
  <c r="H33" i="2" s="1"/>
  <c r="L34" i="3" s="1"/>
  <c r="G34" i="2"/>
  <c r="H34" i="2" s="1"/>
  <c r="L35" i="3" s="1"/>
  <c r="G35" i="2"/>
  <c r="H35" i="2" s="1"/>
  <c r="L36" i="3" s="1"/>
  <c r="G36" i="2"/>
  <c r="H36" i="2" s="1"/>
  <c r="L37" i="3" s="1"/>
  <c r="G37" i="2"/>
  <c r="H37" i="2" s="1"/>
  <c r="L38" i="3" s="1"/>
  <c r="G38" i="2"/>
  <c r="H38" i="2" s="1"/>
  <c r="L39" i="3" s="1"/>
  <c r="G39" i="2"/>
  <c r="H39" i="2" s="1"/>
  <c r="L40" i="3" s="1"/>
  <c r="G40" i="2"/>
  <c r="H40" i="2" s="1"/>
  <c r="L41" i="3" s="1"/>
  <c r="G41" i="2"/>
  <c r="H41" i="2" s="1"/>
  <c r="L42" i="3" s="1"/>
  <c r="G42" i="2"/>
  <c r="H42" i="2" s="1"/>
  <c r="L43" i="3" s="1"/>
  <c r="G43" i="2"/>
  <c r="H43" i="2" s="1"/>
  <c r="L44" i="3" s="1"/>
  <c r="G44" i="2"/>
  <c r="H44" i="2" s="1"/>
  <c r="L45" i="3" s="1"/>
  <c r="G45" i="2"/>
  <c r="H45" i="2" s="1"/>
  <c r="L46" i="3" s="1"/>
  <c r="G46" i="2"/>
  <c r="H46" i="2" s="1"/>
  <c r="L47" i="3" s="1"/>
  <c r="G47" i="2"/>
  <c r="H47" i="2" s="1"/>
  <c r="L48" i="3" s="1"/>
  <c r="G48" i="2"/>
  <c r="H48" i="2" s="1"/>
  <c r="L49" i="3" s="1"/>
  <c r="G49" i="2"/>
  <c r="H49" i="2" s="1"/>
  <c r="L50" i="3" s="1"/>
  <c r="G50" i="2"/>
  <c r="H50" i="2" s="1"/>
  <c r="L51" i="3" s="1"/>
  <c r="G51" i="2"/>
  <c r="H51" i="2" s="1"/>
  <c r="L52" i="3" s="1"/>
  <c r="G52" i="2"/>
  <c r="H52" i="2" s="1"/>
  <c r="L53" i="3" s="1"/>
  <c r="G53" i="2"/>
  <c r="H53" i="2" s="1"/>
  <c r="L54" i="3" s="1"/>
  <c r="G54" i="2"/>
  <c r="H54" i="2" s="1"/>
  <c r="L55" i="3" s="1"/>
  <c r="G55" i="2"/>
  <c r="H55" i="2" s="1"/>
  <c r="L56" i="3" s="1"/>
  <c r="G56" i="2"/>
  <c r="H56" i="2" s="1"/>
  <c r="L57" i="3" s="1"/>
  <c r="G57" i="2"/>
  <c r="H57" i="2" s="1"/>
  <c r="L58" i="3" s="1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H89" i="2" s="1"/>
  <c r="L90" i="3" s="1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3" i="2"/>
  <c r="G114" i="2"/>
  <c r="G115" i="2"/>
  <c r="G116" i="2"/>
  <c r="G117" i="2"/>
  <c r="G118" i="2"/>
  <c r="G119" i="2"/>
  <c r="G122" i="2"/>
  <c r="G123" i="2"/>
  <c r="G4" i="1"/>
  <c r="H4" i="1" s="1"/>
  <c r="M5" i="3" s="1"/>
  <c r="G5" i="1"/>
  <c r="H5" i="1" s="1"/>
  <c r="M6" i="3" s="1"/>
  <c r="G6" i="1"/>
  <c r="H6" i="1" s="1"/>
  <c r="M7" i="3" s="1"/>
  <c r="G7" i="1"/>
  <c r="H7" i="1" s="1"/>
  <c r="G8" i="1"/>
  <c r="H8" i="1" s="1"/>
  <c r="M9" i="3" s="1"/>
  <c r="G9" i="1"/>
  <c r="H9" i="1" s="1"/>
  <c r="M10" i="3" s="1"/>
  <c r="G10" i="1"/>
  <c r="H10" i="1" s="1"/>
  <c r="M11" i="3" s="1"/>
  <c r="H11" i="1"/>
  <c r="M12" i="3" s="1"/>
  <c r="G12" i="1"/>
  <c r="H12" i="1" s="1"/>
  <c r="M13" i="3" s="1"/>
  <c r="G13" i="1"/>
  <c r="H13" i="1" s="1"/>
  <c r="M14" i="3" s="1"/>
  <c r="G14" i="1"/>
  <c r="H14" i="1" s="1"/>
  <c r="M15" i="3" s="1"/>
  <c r="G15" i="1"/>
  <c r="H15" i="1" s="1"/>
  <c r="M16" i="3" s="1"/>
  <c r="G16" i="1"/>
  <c r="H16" i="1" s="1"/>
  <c r="M17" i="3" s="1"/>
  <c r="G17" i="1"/>
  <c r="H17" i="1" s="1"/>
  <c r="M18" i="3" s="1"/>
  <c r="G18" i="1"/>
  <c r="H18" i="1" s="1"/>
  <c r="M19" i="3" s="1"/>
  <c r="G19" i="1"/>
  <c r="H19" i="1" s="1"/>
  <c r="M20" i="3" s="1"/>
  <c r="G20" i="1"/>
  <c r="H20" i="1" s="1"/>
  <c r="M21" i="3" s="1"/>
  <c r="G21" i="1"/>
  <c r="H21" i="1" s="1"/>
  <c r="M22" i="3" s="1"/>
  <c r="G22" i="1"/>
  <c r="H22" i="1" s="1"/>
  <c r="M23" i="3" s="1"/>
  <c r="G23" i="1"/>
  <c r="H23" i="1" s="1"/>
  <c r="M24" i="3" s="1"/>
  <c r="G24" i="1"/>
  <c r="H24" i="1" s="1"/>
  <c r="M25" i="3" s="1"/>
  <c r="G25" i="1"/>
  <c r="H25" i="1" s="1"/>
  <c r="M26" i="3" s="1"/>
  <c r="G26" i="1"/>
  <c r="H26" i="1" s="1"/>
  <c r="M27" i="3" s="1"/>
  <c r="G27" i="1"/>
  <c r="H27" i="1" s="1"/>
  <c r="M28" i="3" s="1"/>
  <c r="G28" i="1"/>
  <c r="H28" i="1" s="1"/>
  <c r="M29" i="3" s="1"/>
  <c r="G29" i="1"/>
  <c r="H29" i="1" s="1"/>
  <c r="M30" i="3" s="1"/>
  <c r="G30" i="1"/>
  <c r="H30" i="1" s="1"/>
  <c r="M31" i="3" s="1"/>
  <c r="G31" i="1"/>
  <c r="H31" i="1" s="1"/>
  <c r="M32" i="3" s="1"/>
  <c r="G32" i="1"/>
  <c r="H32" i="1" s="1"/>
  <c r="M33" i="3" s="1"/>
  <c r="G33" i="1"/>
  <c r="H33" i="1" s="1"/>
  <c r="M34" i="3" s="1"/>
  <c r="G34" i="1"/>
  <c r="H34" i="1" s="1"/>
  <c r="M35" i="3" s="1"/>
  <c r="G35" i="1"/>
  <c r="H35" i="1" s="1"/>
  <c r="M36" i="3" s="1"/>
  <c r="G36" i="1"/>
  <c r="H36" i="1" s="1"/>
  <c r="M37" i="3" s="1"/>
  <c r="G37" i="1"/>
  <c r="H37" i="1" s="1"/>
  <c r="M38" i="3" s="1"/>
  <c r="G38" i="1"/>
  <c r="H38" i="1" s="1"/>
  <c r="M39" i="3" s="1"/>
  <c r="G39" i="1"/>
  <c r="H39" i="1" s="1"/>
  <c r="M40" i="3" s="1"/>
  <c r="G40" i="1"/>
  <c r="H40" i="1" s="1"/>
  <c r="M41" i="3" s="1"/>
  <c r="G41" i="1"/>
  <c r="H41" i="1" s="1"/>
  <c r="M42" i="3" s="1"/>
  <c r="G42" i="1"/>
  <c r="H42" i="1" s="1"/>
  <c r="M43" i="3" s="1"/>
  <c r="G43" i="1"/>
  <c r="H43" i="1" s="1"/>
  <c r="M44" i="3" s="1"/>
  <c r="G44" i="1"/>
  <c r="H44" i="1" s="1"/>
  <c r="M45" i="3" s="1"/>
  <c r="G45" i="1"/>
  <c r="H45" i="1" s="1"/>
  <c r="M46" i="3" s="1"/>
  <c r="G46" i="1"/>
  <c r="H46" i="1" s="1"/>
  <c r="M47" i="3" s="1"/>
  <c r="G47" i="1"/>
  <c r="H47" i="1" s="1"/>
  <c r="M48" i="3" s="1"/>
  <c r="G48" i="1"/>
  <c r="H48" i="1" s="1"/>
  <c r="M49" i="3" s="1"/>
  <c r="G49" i="1"/>
  <c r="H49" i="1" s="1"/>
  <c r="M50" i="3" s="1"/>
  <c r="G50" i="1"/>
  <c r="H50" i="1" s="1"/>
  <c r="M51" i="3" s="1"/>
  <c r="G51" i="1"/>
  <c r="H51" i="1" s="1"/>
  <c r="M52" i="3" s="1"/>
  <c r="G52" i="1"/>
  <c r="H52" i="1" s="1"/>
  <c r="M53" i="3" s="1"/>
  <c r="G53" i="1"/>
  <c r="H53" i="1" s="1"/>
  <c r="M54" i="3" s="1"/>
  <c r="G54" i="1"/>
  <c r="H54" i="1" s="1"/>
  <c r="M55" i="3" s="1"/>
  <c r="G55" i="1"/>
  <c r="H55" i="1" s="1"/>
  <c r="M56" i="3" s="1"/>
  <c r="G56" i="1"/>
  <c r="H56" i="1" s="1"/>
  <c r="M57" i="3" s="1"/>
  <c r="G57" i="1"/>
  <c r="H57" i="1" s="1"/>
  <c r="M58" i="3" s="1"/>
  <c r="G60" i="1"/>
  <c r="H60" i="1" s="1"/>
  <c r="G61" i="1"/>
  <c r="H61" i="1" s="1"/>
  <c r="G62" i="1"/>
  <c r="H62" i="1" s="1"/>
  <c r="G63" i="1"/>
  <c r="H63" i="1" s="1"/>
  <c r="G64" i="1"/>
  <c r="H64" i="1" s="1"/>
  <c r="G65" i="1"/>
  <c r="H65" i="1" s="1"/>
  <c r="G66" i="1"/>
  <c r="H66" i="1" s="1"/>
  <c r="G67" i="1"/>
  <c r="H67" i="1" s="1"/>
  <c r="G68" i="1"/>
  <c r="H68" i="1" s="1"/>
  <c r="G69" i="1"/>
  <c r="H69" i="1" s="1"/>
  <c r="G70" i="1"/>
  <c r="H70" i="1" s="1"/>
  <c r="G71" i="1"/>
  <c r="H71" i="1" s="1"/>
  <c r="G72" i="1"/>
  <c r="H72" i="1" s="1"/>
  <c r="G73" i="1"/>
  <c r="H73" i="1" s="1"/>
  <c r="G74" i="1"/>
  <c r="H74" i="1" s="1"/>
  <c r="G75" i="1"/>
  <c r="H75" i="1" s="1"/>
  <c r="G76" i="1"/>
  <c r="H76" i="1" s="1"/>
  <c r="G77" i="1"/>
  <c r="H77" i="1" s="1"/>
  <c r="G78" i="1"/>
  <c r="H78" i="1" s="1"/>
  <c r="G79" i="1"/>
  <c r="H79" i="1" s="1"/>
  <c r="G80" i="1"/>
  <c r="H80" i="1" s="1"/>
  <c r="G81" i="1"/>
  <c r="H81" i="1" s="1"/>
  <c r="G82" i="1"/>
  <c r="H82" i="1" s="1"/>
  <c r="G83" i="1"/>
  <c r="H83" i="1" s="1"/>
  <c r="G84" i="1"/>
  <c r="H84" i="1" s="1"/>
  <c r="G85" i="1"/>
  <c r="H85" i="1" s="1"/>
  <c r="G86" i="1"/>
  <c r="H86" i="1" s="1"/>
  <c r="G87" i="1"/>
  <c r="H87" i="1" s="1"/>
  <c r="G88" i="1"/>
  <c r="H88" i="1" s="1"/>
  <c r="G89" i="1"/>
  <c r="H89" i="1" s="1"/>
  <c r="G90" i="1"/>
  <c r="H90" i="1" s="1"/>
  <c r="G91" i="1"/>
  <c r="H91" i="1" s="1"/>
  <c r="G92" i="1"/>
  <c r="H92" i="1" s="1"/>
  <c r="G93" i="1"/>
  <c r="H93" i="1" s="1"/>
  <c r="G94" i="1"/>
  <c r="H94" i="1" s="1"/>
  <c r="G95" i="1"/>
  <c r="H95" i="1" s="1"/>
  <c r="G96" i="1"/>
  <c r="H96" i="1" s="1"/>
  <c r="G97" i="1"/>
  <c r="H97" i="1" s="1"/>
  <c r="G98" i="1"/>
  <c r="H98" i="1" s="1"/>
  <c r="G99" i="1"/>
  <c r="H99" i="1" s="1"/>
  <c r="G100" i="1"/>
  <c r="H100" i="1" s="1"/>
  <c r="G101" i="1"/>
  <c r="H101" i="1" s="1"/>
  <c r="G102" i="1"/>
  <c r="H102" i="1" s="1"/>
  <c r="G103" i="1"/>
  <c r="H103" i="1" s="1"/>
  <c r="G104" i="1"/>
  <c r="H104" i="1" s="1"/>
  <c r="G105" i="1"/>
  <c r="H105" i="1" s="1"/>
  <c r="G106" i="1"/>
  <c r="H106" i="1" s="1"/>
  <c r="G107" i="1"/>
  <c r="H107" i="1" s="1"/>
  <c r="G108" i="1"/>
  <c r="H108" i="1" s="1"/>
  <c r="G109" i="1"/>
  <c r="H109" i="1" s="1"/>
  <c r="G110" i="1"/>
  <c r="H110" i="1" s="1"/>
  <c r="G111" i="1"/>
  <c r="H111" i="1" s="1"/>
  <c r="G112" i="1"/>
  <c r="H112" i="1" s="1"/>
  <c r="G113" i="1"/>
  <c r="H113" i="1" s="1"/>
  <c r="G114" i="1"/>
  <c r="H114" i="1" s="1"/>
  <c r="G115" i="1"/>
  <c r="H115" i="1" s="1"/>
  <c r="G116" i="1"/>
  <c r="H116" i="1" s="1"/>
  <c r="G117" i="1"/>
  <c r="H117" i="1" s="1"/>
  <c r="G118" i="1"/>
  <c r="H118" i="1" s="1"/>
  <c r="G119" i="1"/>
  <c r="H119" i="1" s="1"/>
  <c r="G120" i="1"/>
  <c r="H120" i="1" s="1"/>
  <c r="G121" i="1"/>
  <c r="H121" i="1" s="1"/>
  <c r="G122" i="1"/>
  <c r="H122" i="1" s="1"/>
  <c r="G123" i="1"/>
  <c r="H123" i="1" s="1"/>
  <c r="G3" i="1"/>
  <c r="H3" i="1" s="1"/>
  <c r="M4" i="3" s="1"/>
  <c r="G4" i="12"/>
  <c r="H4" i="12" s="1"/>
  <c r="N5" i="3" s="1"/>
  <c r="G4" i="2"/>
  <c r="H4" i="2" s="1"/>
  <c r="L5" i="3" s="1"/>
  <c r="G4" i="10"/>
  <c r="H4" i="10" s="1"/>
  <c r="K5" i="3" s="1"/>
  <c r="G5" i="10"/>
  <c r="H5" i="10" s="1"/>
  <c r="K6" i="3" s="1"/>
  <c r="G6" i="10"/>
  <c r="H6" i="10" s="1"/>
  <c r="K7" i="3" s="1"/>
  <c r="G7" i="10"/>
  <c r="H7" i="10" s="1"/>
  <c r="K8" i="3" s="1"/>
  <c r="G8" i="10"/>
  <c r="H8" i="10" s="1"/>
  <c r="K9" i="3" s="1"/>
  <c r="G9" i="10"/>
  <c r="H9" i="10" s="1"/>
  <c r="K10" i="3" s="1"/>
  <c r="G10" i="10"/>
  <c r="H10" i="10" s="1"/>
  <c r="H11" i="10"/>
  <c r="G12" i="10"/>
  <c r="H12" i="10" s="1"/>
  <c r="K13" i="3" s="1"/>
  <c r="G13" i="10"/>
  <c r="H13" i="10" s="1"/>
  <c r="K14" i="3" s="1"/>
  <c r="G14" i="10"/>
  <c r="H14" i="10" s="1"/>
  <c r="K15" i="3" s="1"/>
  <c r="G15" i="10"/>
  <c r="H15" i="10" s="1"/>
  <c r="K16" i="3" s="1"/>
  <c r="G16" i="10"/>
  <c r="H16" i="10" s="1"/>
  <c r="K17" i="3" s="1"/>
  <c r="G17" i="10"/>
  <c r="H17" i="10" s="1"/>
  <c r="K18" i="3" s="1"/>
  <c r="G18" i="10"/>
  <c r="H18" i="10" s="1"/>
  <c r="K19" i="3" s="1"/>
  <c r="G19" i="10"/>
  <c r="H19" i="10" s="1"/>
  <c r="K20" i="3" s="1"/>
  <c r="G20" i="10"/>
  <c r="H20" i="10" s="1"/>
  <c r="K21" i="3" s="1"/>
  <c r="G21" i="10"/>
  <c r="H21" i="10" s="1"/>
  <c r="K22" i="3" s="1"/>
  <c r="G22" i="10"/>
  <c r="H22" i="10" s="1"/>
  <c r="K23" i="3" s="1"/>
  <c r="G23" i="10"/>
  <c r="H23" i="10" s="1"/>
  <c r="K24" i="3" s="1"/>
  <c r="G24" i="10"/>
  <c r="H24" i="10" s="1"/>
  <c r="K25" i="3" s="1"/>
  <c r="G25" i="10"/>
  <c r="H25" i="10" s="1"/>
  <c r="K26" i="3" s="1"/>
  <c r="G26" i="10"/>
  <c r="H26" i="10" s="1"/>
  <c r="K27" i="3" s="1"/>
  <c r="G27" i="10"/>
  <c r="H27" i="10" s="1"/>
  <c r="K28" i="3" s="1"/>
  <c r="G28" i="10"/>
  <c r="H28" i="10" s="1"/>
  <c r="K29" i="3" s="1"/>
  <c r="G29" i="10"/>
  <c r="H29" i="10" s="1"/>
  <c r="K30" i="3" s="1"/>
  <c r="G30" i="10"/>
  <c r="H30" i="10" s="1"/>
  <c r="K31" i="3" s="1"/>
  <c r="G31" i="10"/>
  <c r="H31" i="10" s="1"/>
  <c r="K32" i="3" s="1"/>
  <c r="G32" i="10"/>
  <c r="H32" i="10" s="1"/>
  <c r="K33" i="3" s="1"/>
  <c r="G33" i="10"/>
  <c r="H33" i="10" s="1"/>
  <c r="K34" i="3" s="1"/>
  <c r="G34" i="10"/>
  <c r="H34" i="10" s="1"/>
  <c r="K35" i="3" s="1"/>
  <c r="G35" i="10"/>
  <c r="H35" i="10" s="1"/>
  <c r="K36" i="3" s="1"/>
  <c r="G36" i="10"/>
  <c r="H36" i="10" s="1"/>
  <c r="K37" i="3" s="1"/>
  <c r="G37" i="10"/>
  <c r="H37" i="10" s="1"/>
  <c r="K38" i="3" s="1"/>
  <c r="G38" i="10"/>
  <c r="H38" i="10" s="1"/>
  <c r="K39" i="3" s="1"/>
  <c r="G39" i="10"/>
  <c r="H39" i="10" s="1"/>
  <c r="K40" i="3" s="1"/>
  <c r="G40" i="10"/>
  <c r="H40" i="10" s="1"/>
  <c r="K41" i="3" s="1"/>
  <c r="G41" i="10"/>
  <c r="H41" i="10" s="1"/>
  <c r="K42" i="3" s="1"/>
  <c r="G42" i="10"/>
  <c r="H42" i="10" s="1"/>
  <c r="K43" i="3" s="1"/>
  <c r="G43" i="10"/>
  <c r="H43" i="10" s="1"/>
  <c r="K44" i="3" s="1"/>
  <c r="G44" i="10"/>
  <c r="H44" i="10" s="1"/>
  <c r="K45" i="3" s="1"/>
  <c r="G45" i="10"/>
  <c r="H45" i="10" s="1"/>
  <c r="K46" i="3" s="1"/>
  <c r="G46" i="10"/>
  <c r="H46" i="10" s="1"/>
  <c r="K47" i="3" s="1"/>
  <c r="G47" i="10"/>
  <c r="H47" i="10" s="1"/>
  <c r="K48" i="3" s="1"/>
  <c r="G48" i="10"/>
  <c r="H48" i="10" s="1"/>
  <c r="K49" i="3" s="1"/>
  <c r="G49" i="10"/>
  <c r="H49" i="10" s="1"/>
  <c r="K50" i="3" s="1"/>
  <c r="G50" i="10"/>
  <c r="H50" i="10" s="1"/>
  <c r="K51" i="3" s="1"/>
  <c r="G51" i="10"/>
  <c r="H51" i="10" s="1"/>
  <c r="K52" i="3" s="1"/>
  <c r="G52" i="10"/>
  <c r="H52" i="10" s="1"/>
  <c r="K53" i="3" s="1"/>
  <c r="G53" i="10"/>
  <c r="H53" i="10" s="1"/>
  <c r="K54" i="3" s="1"/>
  <c r="G54" i="10"/>
  <c r="H54" i="10" s="1"/>
  <c r="K55" i="3" s="1"/>
  <c r="G55" i="10"/>
  <c r="H55" i="10" s="1"/>
  <c r="K56" i="3" s="1"/>
  <c r="G56" i="10"/>
  <c r="H56" i="10" s="1"/>
  <c r="K57" i="3" s="1"/>
  <c r="G57" i="10"/>
  <c r="H57" i="10" s="1"/>
  <c r="K58" i="3" s="1"/>
  <c r="G60" i="10"/>
  <c r="H60" i="10" s="1"/>
  <c r="K61" i="3" s="1"/>
  <c r="G61" i="10"/>
  <c r="H61" i="10" s="1"/>
  <c r="K62" i="3" s="1"/>
  <c r="G62" i="10"/>
  <c r="H62" i="10" s="1"/>
  <c r="K63" i="3" s="1"/>
  <c r="G63" i="10"/>
  <c r="H63" i="10" s="1"/>
  <c r="K64" i="3" s="1"/>
  <c r="G64" i="10"/>
  <c r="H64" i="10" s="1"/>
  <c r="K65" i="3" s="1"/>
  <c r="G65" i="10"/>
  <c r="H65" i="10" s="1"/>
  <c r="K66" i="3" s="1"/>
  <c r="G66" i="10"/>
  <c r="H66" i="10" s="1"/>
  <c r="K67" i="3" s="1"/>
  <c r="G67" i="10"/>
  <c r="H67" i="10" s="1"/>
  <c r="K68" i="3" s="1"/>
  <c r="G68" i="10"/>
  <c r="H68" i="10" s="1"/>
  <c r="K69" i="3" s="1"/>
  <c r="G69" i="10"/>
  <c r="H69" i="10" s="1"/>
  <c r="K70" i="3" s="1"/>
  <c r="G70" i="10"/>
  <c r="H70" i="10" s="1"/>
  <c r="K71" i="3" s="1"/>
  <c r="G71" i="10"/>
  <c r="H71" i="10" s="1"/>
  <c r="K72" i="3" s="1"/>
  <c r="G72" i="10"/>
  <c r="H72" i="10" s="1"/>
  <c r="K73" i="3" s="1"/>
  <c r="G73" i="10"/>
  <c r="H73" i="10" s="1"/>
  <c r="K74" i="3" s="1"/>
  <c r="G74" i="10"/>
  <c r="H74" i="10" s="1"/>
  <c r="K75" i="3" s="1"/>
  <c r="G75" i="10"/>
  <c r="H75" i="10" s="1"/>
  <c r="K76" i="3" s="1"/>
  <c r="G76" i="10"/>
  <c r="H76" i="10" s="1"/>
  <c r="K77" i="3" s="1"/>
  <c r="G77" i="10"/>
  <c r="H77" i="10" s="1"/>
  <c r="K78" i="3" s="1"/>
  <c r="G78" i="10"/>
  <c r="H78" i="10" s="1"/>
  <c r="K79" i="3" s="1"/>
  <c r="G79" i="10"/>
  <c r="H79" i="10" s="1"/>
  <c r="K80" i="3" s="1"/>
  <c r="G80" i="10"/>
  <c r="H80" i="10" s="1"/>
  <c r="K81" i="3" s="1"/>
  <c r="G81" i="10"/>
  <c r="H81" i="10" s="1"/>
  <c r="K82" i="3" s="1"/>
  <c r="G82" i="10"/>
  <c r="H82" i="10" s="1"/>
  <c r="K83" i="3" s="1"/>
  <c r="G83" i="10"/>
  <c r="H83" i="10" s="1"/>
  <c r="K84" i="3" s="1"/>
  <c r="G84" i="10"/>
  <c r="H84" i="10" s="1"/>
  <c r="K85" i="3" s="1"/>
  <c r="G85" i="10"/>
  <c r="H85" i="10" s="1"/>
  <c r="K86" i="3" s="1"/>
  <c r="G86" i="10"/>
  <c r="H86" i="10" s="1"/>
  <c r="K87" i="3" s="1"/>
  <c r="G87" i="10"/>
  <c r="H87" i="10" s="1"/>
  <c r="K88" i="3" s="1"/>
  <c r="G88" i="10"/>
  <c r="H88" i="10" s="1"/>
  <c r="K89" i="3" s="1"/>
  <c r="G89" i="10"/>
  <c r="H89" i="10" s="1"/>
  <c r="K90" i="3" s="1"/>
  <c r="G90" i="10"/>
  <c r="H90" i="10" s="1"/>
  <c r="K91" i="3" s="1"/>
  <c r="G91" i="10"/>
  <c r="H91" i="10" s="1"/>
  <c r="K92" i="3" s="1"/>
  <c r="G92" i="10"/>
  <c r="H92" i="10" s="1"/>
  <c r="K93" i="3" s="1"/>
  <c r="G93" i="10"/>
  <c r="H93" i="10" s="1"/>
  <c r="K94" i="3" s="1"/>
  <c r="G94" i="10"/>
  <c r="H94" i="10" s="1"/>
  <c r="K95" i="3" s="1"/>
  <c r="G95" i="10"/>
  <c r="H95" i="10" s="1"/>
  <c r="K96" i="3" s="1"/>
  <c r="G96" i="10"/>
  <c r="H96" i="10" s="1"/>
  <c r="K97" i="3" s="1"/>
  <c r="G97" i="10"/>
  <c r="H97" i="10" s="1"/>
  <c r="K98" i="3" s="1"/>
  <c r="G98" i="10"/>
  <c r="H98" i="10" s="1"/>
  <c r="K99" i="3" s="1"/>
  <c r="G99" i="10"/>
  <c r="H99" i="10" s="1"/>
  <c r="K100" i="3" s="1"/>
  <c r="G100" i="10"/>
  <c r="H100" i="10" s="1"/>
  <c r="K101" i="3" s="1"/>
  <c r="G101" i="10"/>
  <c r="H101" i="10" s="1"/>
  <c r="K102" i="3" s="1"/>
  <c r="G102" i="10"/>
  <c r="H102" i="10" s="1"/>
  <c r="K103" i="3" s="1"/>
  <c r="G103" i="10"/>
  <c r="H103" i="10" s="1"/>
  <c r="K104" i="3" s="1"/>
  <c r="G104" i="10"/>
  <c r="H104" i="10" s="1"/>
  <c r="K105" i="3" s="1"/>
  <c r="G105" i="10"/>
  <c r="H105" i="10" s="1"/>
  <c r="K106" i="3" s="1"/>
  <c r="G106" i="10"/>
  <c r="H106" i="10" s="1"/>
  <c r="K107" i="3" s="1"/>
  <c r="G107" i="10"/>
  <c r="H107" i="10" s="1"/>
  <c r="K108" i="3" s="1"/>
  <c r="G108" i="10"/>
  <c r="H108" i="10" s="1"/>
  <c r="K109" i="3" s="1"/>
  <c r="G109" i="10"/>
  <c r="H109" i="10" s="1"/>
  <c r="K110" i="3" s="1"/>
  <c r="G110" i="10"/>
  <c r="H110" i="10" s="1"/>
  <c r="K111" i="3" s="1"/>
  <c r="G111" i="10"/>
  <c r="H111" i="10" s="1"/>
  <c r="K112" i="3" s="1"/>
  <c r="G112" i="10"/>
  <c r="H112" i="10" s="1"/>
  <c r="K113" i="3" s="1"/>
  <c r="G113" i="10"/>
  <c r="H113" i="10" s="1"/>
  <c r="K114" i="3" s="1"/>
  <c r="G114" i="10"/>
  <c r="H114" i="10" s="1"/>
  <c r="K115" i="3" s="1"/>
  <c r="G115" i="10"/>
  <c r="H115" i="10" s="1"/>
  <c r="K116" i="3" s="1"/>
  <c r="G116" i="10"/>
  <c r="H116" i="10" s="1"/>
  <c r="K117" i="3" s="1"/>
  <c r="G117" i="10"/>
  <c r="H117" i="10" s="1"/>
  <c r="K118" i="3" s="1"/>
  <c r="G118" i="10"/>
  <c r="H118" i="10" s="1"/>
  <c r="K119" i="3" s="1"/>
  <c r="G119" i="10"/>
  <c r="H119" i="10" s="1"/>
  <c r="K120" i="3" s="1"/>
  <c r="G120" i="10"/>
  <c r="H120" i="10" s="1"/>
  <c r="K121" i="3" s="1"/>
  <c r="G121" i="10"/>
  <c r="H121" i="10" s="1"/>
  <c r="K122" i="3" s="1"/>
  <c r="G122" i="10"/>
  <c r="H122" i="10" s="1"/>
  <c r="K123" i="3" s="1"/>
  <c r="G123" i="10"/>
  <c r="H123" i="10" s="1"/>
  <c r="G3" i="10"/>
  <c r="H3" i="10" s="1"/>
  <c r="J3" i="10" s="1"/>
  <c r="G4" i="9"/>
  <c r="H4" i="9" s="1"/>
  <c r="J5" i="3" s="1"/>
  <c r="G5" i="9"/>
  <c r="H5" i="9" s="1"/>
  <c r="G6" i="9"/>
  <c r="H6" i="9" s="1"/>
  <c r="G7" i="9"/>
  <c r="H7" i="9" s="1"/>
  <c r="G8" i="9"/>
  <c r="H8" i="9" s="1"/>
  <c r="G9" i="9"/>
  <c r="H9" i="9" s="1"/>
  <c r="G10" i="9"/>
  <c r="H10" i="9" s="1"/>
  <c r="G11" i="9"/>
  <c r="H11" i="9" s="1"/>
  <c r="G12" i="9"/>
  <c r="H12" i="9" s="1"/>
  <c r="G13" i="9"/>
  <c r="H13" i="9" s="1"/>
  <c r="G14" i="9"/>
  <c r="H14" i="9" s="1"/>
  <c r="G15" i="9"/>
  <c r="H15" i="9" s="1"/>
  <c r="G16" i="9"/>
  <c r="H16" i="9" s="1"/>
  <c r="G17" i="9"/>
  <c r="H17" i="9" s="1"/>
  <c r="G18" i="9"/>
  <c r="H18" i="9" s="1"/>
  <c r="G19" i="9"/>
  <c r="H19" i="9" s="1"/>
  <c r="G20" i="9"/>
  <c r="H20" i="9" s="1"/>
  <c r="G21" i="9"/>
  <c r="H21" i="9" s="1"/>
  <c r="G22" i="9"/>
  <c r="H22" i="9" s="1"/>
  <c r="G23" i="9"/>
  <c r="H23" i="9" s="1"/>
  <c r="G24" i="9"/>
  <c r="H24" i="9" s="1"/>
  <c r="G25" i="9"/>
  <c r="H25" i="9" s="1"/>
  <c r="G26" i="9"/>
  <c r="H26" i="9" s="1"/>
  <c r="G27" i="9"/>
  <c r="H27" i="9" s="1"/>
  <c r="G28" i="9"/>
  <c r="H28" i="9" s="1"/>
  <c r="G29" i="9"/>
  <c r="H29" i="9" s="1"/>
  <c r="G30" i="9"/>
  <c r="H30" i="9" s="1"/>
  <c r="G31" i="9"/>
  <c r="H31" i="9" s="1"/>
  <c r="G32" i="9"/>
  <c r="H32" i="9" s="1"/>
  <c r="G33" i="9"/>
  <c r="H33" i="9" s="1"/>
  <c r="G34" i="9"/>
  <c r="H34" i="9" s="1"/>
  <c r="G35" i="9"/>
  <c r="H35" i="9" s="1"/>
  <c r="G36" i="9"/>
  <c r="H36" i="9" s="1"/>
  <c r="G37" i="9"/>
  <c r="H37" i="9" s="1"/>
  <c r="G38" i="9"/>
  <c r="H38" i="9" s="1"/>
  <c r="G39" i="9"/>
  <c r="H39" i="9" s="1"/>
  <c r="G40" i="9"/>
  <c r="H40" i="9" s="1"/>
  <c r="G41" i="9"/>
  <c r="H41" i="9" s="1"/>
  <c r="G42" i="9"/>
  <c r="H42" i="9" s="1"/>
  <c r="G43" i="9"/>
  <c r="H43" i="9" s="1"/>
  <c r="G44" i="9"/>
  <c r="H44" i="9" s="1"/>
  <c r="G45" i="9"/>
  <c r="H45" i="9" s="1"/>
  <c r="G46" i="9"/>
  <c r="H46" i="9" s="1"/>
  <c r="G47" i="9"/>
  <c r="H47" i="9" s="1"/>
  <c r="G48" i="9"/>
  <c r="H48" i="9" s="1"/>
  <c r="G49" i="9"/>
  <c r="H49" i="9" s="1"/>
  <c r="G50" i="9"/>
  <c r="H50" i="9" s="1"/>
  <c r="G51" i="9"/>
  <c r="H51" i="9" s="1"/>
  <c r="G52" i="9"/>
  <c r="H52" i="9" s="1"/>
  <c r="G53" i="9"/>
  <c r="H53" i="9" s="1"/>
  <c r="G54" i="9"/>
  <c r="H54" i="9" s="1"/>
  <c r="G55" i="9"/>
  <c r="H55" i="9" s="1"/>
  <c r="G56" i="9"/>
  <c r="H56" i="9" s="1"/>
  <c r="G57" i="9"/>
  <c r="H57" i="9" s="1"/>
  <c r="G62" i="9"/>
  <c r="H62" i="9" s="1"/>
  <c r="J63" i="3" s="1"/>
  <c r="G63" i="9"/>
  <c r="H63" i="9" s="1"/>
  <c r="J64" i="3" s="1"/>
  <c r="G64" i="9"/>
  <c r="H64" i="9" s="1"/>
  <c r="J65" i="3" s="1"/>
  <c r="G65" i="9"/>
  <c r="H65" i="9" s="1"/>
  <c r="J66" i="3" s="1"/>
  <c r="G66" i="9"/>
  <c r="H66" i="9" s="1"/>
  <c r="J67" i="3" s="1"/>
  <c r="G67" i="9"/>
  <c r="H67" i="9" s="1"/>
  <c r="J68" i="3" s="1"/>
  <c r="G68" i="9"/>
  <c r="H68" i="9" s="1"/>
  <c r="J69" i="3" s="1"/>
  <c r="G69" i="9"/>
  <c r="H69" i="9" s="1"/>
  <c r="J70" i="3" s="1"/>
  <c r="G70" i="9"/>
  <c r="H70" i="9" s="1"/>
  <c r="J71" i="3" s="1"/>
  <c r="G71" i="9"/>
  <c r="H71" i="9" s="1"/>
  <c r="J72" i="3" s="1"/>
  <c r="G72" i="9"/>
  <c r="H72" i="9" s="1"/>
  <c r="J73" i="3" s="1"/>
  <c r="G73" i="9"/>
  <c r="H73" i="9" s="1"/>
  <c r="J74" i="3" s="1"/>
  <c r="G74" i="9"/>
  <c r="H74" i="9" s="1"/>
  <c r="J75" i="3" s="1"/>
  <c r="G75" i="9"/>
  <c r="H75" i="9" s="1"/>
  <c r="J76" i="3" s="1"/>
  <c r="G76" i="9"/>
  <c r="H76" i="9" s="1"/>
  <c r="J77" i="3" s="1"/>
  <c r="G77" i="9"/>
  <c r="H77" i="9" s="1"/>
  <c r="J78" i="3" s="1"/>
  <c r="G78" i="9"/>
  <c r="H78" i="9" s="1"/>
  <c r="J79" i="3" s="1"/>
  <c r="G79" i="9"/>
  <c r="H79" i="9" s="1"/>
  <c r="J80" i="3" s="1"/>
  <c r="G80" i="9"/>
  <c r="H80" i="9" s="1"/>
  <c r="J81" i="3" s="1"/>
  <c r="G81" i="9"/>
  <c r="H81" i="9" s="1"/>
  <c r="J82" i="3" s="1"/>
  <c r="G82" i="9"/>
  <c r="H82" i="9" s="1"/>
  <c r="J83" i="3" s="1"/>
  <c r="G83" i="9"/>
  <c r="H83" i="9" s="1"/>
  <c r="J84" i="3" s="1"/>
  <c r="G84" i="9"/>
  <c r="H84" i="9" s="1"/>
  <c r="J85" i="3" s="1"/>
  <c r="G85" i="9"/>
  <c r="H85" i="9" s="1"/>
  <c r="J86" i="3" s="1"/>
  <c r="G86" i="9"/>
  <c r="H86" i="9" s="1"/>
  <c r="J87" i="3" s="1"/>
  <c r="G87" i="9"/>
  <c r="H87" i="9" s="1"/>
  <c r="J88" i="3" s="1"/>
  <c r="G88" i="9"/>
  <c r="H88" i="9" s="1"/>
  <c r="J89" i="3" s="1"/>
  <c r="G89" i="9"/>
  <c r="H89" i="9" s="1"/>
  <c r="G90" i="9"/>
  <c r="H90" i="9" s="1"/>
  <c r="J91" i="3" s="1"/>
  <c r="G91" i="9"/>
  <c r="H91" i="9" s="1"/>
  <c r="J92" i="3" s="1"/>
  <c r="G92" i="9"/>
  <c r="H92" i="9" s="1"/>
  <c r="J93" i="3" s="1"/>
  <c r="G93" i="9"/>
  <c r="H93" i="9" s="1"/>
  <c r="J94" i="3" s="1"/>
  <c r="G94" i="9"/>
  <c r="H94" i="9" s="1"/>
  <c r="J95" i="3" s="1"/>
  <c r="G95" i="9"/>
  <c r="H95" i="9" s="1"/>
  <c r="J96" i="3" s="1"/>
  <c r="G96" i="9"/>
  <c r="H96" i="9" s="1"/>
  <c r="J97" i="3" s="1"/>
  <c r="G97" i="9"/>
  <c r="H97" i="9" s="1"/>
  <c r="G98" i="9"/>
  <c r="H98" i="9" s="1"/>
  <c r="J99" i="3" s="1"/>
  <c r="G99" i="9"/>
  <c r="H99" i="9" s="1"/>
  <c r="J100" i="3" s="1"/>
  <c r="G100" i="9"/>
  <c r="H100" i="9" s="1"/>
  <c r="J101" i="3" s="1"/>
  <c r="G101" i="9"/>
  <c r="H101" i="9" s="1"/>
  <c r="J102" i="3" s="1"/>
  <c r="G102" i="9"/>
  <c r="H102" i="9" s="1"/>
  <c r="J103" i="3" s="1"/>
  <c r="G103" i="9"/>
  <c r="H103" i="9" s="1"/>
  <c r="J104" i="3" s="1"/>
  <c r="G104" i="9"/>
  <c r="H104" i="9" s="1"/>
  <c r="J105" i="3" s="1"/>
  <c r="G105" i="9"/>
  <c r="H105" i="9" s="1"/>
  <c r="J106" i="3" s="1"/>
  <c r="G106" i="9"/>
  <c r="H106" i="9" s="1"/>
  <c r="J107" i="3" s="1"/>
  <c r="G107" i="9"/>
  <c r="H107" i="9" s="1"/>
  <c r="J108" i="3" s="1"/>
  <c r="G108" i="9"/>
  <c r="H108" i="9" s="1"/>
  <c r="J109" i="3" s="1"/>
  <c r="G109" i="9"/>
  <c r="H109" i="9" s="1"/>
  <c r="J110" i="3" s="1"/>
  <c r="G110" i="9"/>
  <c r="H110" i="9" s="1"/>
  <c r="J111" i="3" s="1"/>
  <c r="G111" i="9"/>
  <c r="H111" i="9" s="1"/>
  <c r="J112" i="3" s="1"/>
  <c r="G112" i="9"/>
  <c r="H112" i="9" s="1"/>
  <c r="J113" i="3" s="1"/>
  <c r="G113" i="9"/>
  <c r="H113" i="9" s="1"/>
  <c r="G114" i="9"/>
  <c r="H114" i="9" s="1"/>
  <c r="J115" i="3" s="1"/>
  <c r="G115" i="9"/>
  <c r="H115" i="9" s="1"/>
  <c r="J116" i="3" s="1"/>
  <c r="G116" i="9"/>
  <c r="H116" i="9" s="1"/>
  <c r="J117" i="3" s="1"/>
  <c r="G117" i="9"/>
  <c r="H117" i="9" s="1"/>
  <c r="J118" i="3" s="1"/>
  <c r="G118" i="9"/>
  <c r="H118" i="9" s="1"/>
  <c r="J119" i="3" s="1"/>
  <c r="G119" i="9"/>
  <c r="H119" i="9" s="1"/>
  <c r="J120" i="3" s="1"/>
  <c r="G120" i="9"/>
  <c r="H120" i="9" s="1"/>
  <c r="J121" i="3" s="1"/>
  <c r="G121" i="9"/>
  <c r="H121" i="9" s="1"/>
  <c r="J122" i="3" s="1"/>
  <c r="G122" i="9"/>
  <c r="H122" i="9" s="1"/>
  <c r="J123" i="3" s="1"/>
  <c r="G123" i="9"/>
  <c r="H123" i="9" s="1"/>
  <c r="J124" i="3" s="1"/>
  <c r="G3" i="9"/>
  <c r="H3" i="9" s="1"/>
  <c r="J4" i="3" s="1"/>
  <c r="G5" i="4"/>
  <c r="H5" i="4" s="1"/>
  <c r="G6" i="4"/>
  <c r="H6" i="4" s="1"/>
  <c r="G7" i="4"/>
  <c r="H7" i="4" s="1"/>
  <c r="G8" i="4"/>
  <c r="H8" i="4" s="1"/>
  <c r="G9" i="4"/>
  <c r="H9" i="4" s="1"/>
  <c r="G10" i="4"/>
  <c r="H10" i="4" s="1"/>
  <c r="G11" i="4"/>
  <c r="H11" i="4" s="1"/>
  <c r="G12" i="4"/>
  <c r="H12" i="4" s="1"/>
  <c r="G13" i="4"/>
  <c r="H13" i="4" s="1"/>
  <c r="G14" i="4"/>
  <c r="H14" i="4" s="1"/>
  <c r="G15" i="4"/>
  <c r="H15" i="4" s="1"/>
  <c r="G16" i="4"/>
  <c r="H16" i="4" s="1"/>
  <c r="G17" i="4"/>
  <c r="H17" i="4" s="1"/>
  <c r="G18" i="4"/>
  <c r="H18" i="4" s="1"/>
  <c r="G19" i="4"/>
  <c r="H19" i="4" s="1"/>
  <c r="G20" i="4"/>
  <c r="H20" i="4" s="1"/>
  <c r="G21" i="4"/>
  <c r="H21" i="4" s="1"/>
  <c r="G22" i="4"/>
  <c r="H22" i="4" s="1"/>
  <c r="G23" i="4"/>
  <c r="H23" i="4" s="1"/>
  <c r="G24" i="4"/>
  <c r="H24" i="4" s="1"/>
  <c r="G25" i="4"/>
  <c r="H25" i="4" s="1"/>
  <c r="G26" i="4"/>
  <c r="H26" i="4" s="1"/>
  <c r="G27" i="4"/>
  <c r="H27" i="4" s="1"/>
  <c r="G28" i="4"/>
  <c r="H28" i="4" s="1"/>
  <c r="G29" i="4"/>
  <c r="H29" i="4" s="1"/>
  <c r="G30" i="4"/>
  <c r="H30" i="4" s="1"/>
  <c r="G31" i="4"/>
  <c r="H31" i="4" s="1"/>
  <c r="G32" i="4"/>
  <c r="H32" i="4" s="1"/>
  <c r="G33" i="4"/>
  <c r="H33" i="4" s="1"/>
  <c r="G34" i="4"/>
  <c r="H34" i="4" s="1"/>
  <c r="G35" i="4"/>
  <c r="H35" i="4" s="1"/>
  <c r="G36" i="4"/>
  <c r="H36" i="4" s="1"/>
  <c r="G37" i="4"/>
  <c r="H37" i="4" s="1"/>
  <c r="G38" i="4"/>
  <c r="H38" i="4" s="1"/>
  <c r="G39" i="4"/>
  <c r="H39" i="4" s="1"/>
  <c r="G40" i="4"/>
  <c r="H40" i="4" s="1"/>
  <c r="G41" i="4"/>
  <c r="H41" i="4" s="1"/>
  <c r="G42" i="4"/>
  <c r="H42" i="4" s="1"/>
  <c r="G43" i="4"/>
  <c r="H43" i="4" s="1"/>
  <c r="G44" i="4"/>
  <c r="H44" i="4" s="1"/>
  <c r="G45" i="4"/>
  <c r="H45" i="4" s="1"/>
  <c r="G46" i="4"/>
  <c r="H46" i="4" s="1"/>
  <c r="G47" i="4"/>
  <c r="H47" i="4" s="1"/>
  <c r="G48" i="4"/>
  <c r="H48" i="4" s="1"/>
  <c r="G49" i="4"/>
  <c r="H49" i="4" s="1"/>
  <c r="G50" i="4"/>
  <c r="H50" i="4" s="1"/>
  <c r="G51" i="4"/>
  <c r="H51" i="4" s="1"/>
  <c r="G52" i="4"/>
  <c r="H52" i="4" s="1"/>
  <c r="G53" i="4"/>
  <c r="H53" i="4" s="1"/>
  <c r="G54" i="4"/>
  <c r="H54" i="4" s="1"/>
  <c r="J54" i="4" s="1"/>
  <c r="G55" i="4"/>
  <c r="H55" i="4" s="1"/>
  <c r="G56" i="4"/>
  <c r="H56" i="4" s="1"/>
  <c r="I57" i="3" s="1"/>
  <c r="G57" i="4"/>
  <c r="H57" i="4" s="1"/>
  <c r="G62" i="4"/>
  <c r="H62" i="4" s="1"/>
  <c r="I63" i="3" s="1"/>
  <c r="G63" i="4"/>
  <c r="H63" i="4" s="1"/>
  <c r="I64" i="3" s="1"/>
  <c r="G64" i="4"/>
  <c r="H64" i="4" s="1"/>
  <c r="I65" i="3" s="1"/>
  <c r="G65" i="4"/>
  <c r="H65" i="4" s="1"/>
  <c r="I66" i="3" s="1"/>
  <c r="G66" i="4"/>
  <c r="H66" i="4" s="1"/>
  <c r="I67" i="3" s="1"/>
  <c r="G67" i="4"/>
  <c r="H67" i="4" s="1"/>
  <c r="I68" i="3" s="1"/>
  <c r="G68" i="4"/>
  <c r="H68" i="4" s="1"/>
  <c r="I69" i="3" s="1"/>
  <c r="G69" i="4"/>
  <c r="H69" i="4" s="1"/>
  <c r="I70" i="3" s="1"/>
  <c r="G70" i="4"/>
  <c r="H70" i="4" s="1"/>
  <c r="I71" i="3" s="1"/>
  <c r="G71" i="4"/>
  <c r="H71" i="4" s="1"/>
  <c r="I72" i="3" s="1"/>
  <c r="G72" i="4"/>
  <c r="H72" i="4" s="1"/>
  <c r="I73" i="3" s="1"/>
  <c r="G73" i="4"/>
  <c r="H73" i="4" s="1"/>
  <c r="I74" i="3" s="1"/>
  <c r="G74" i="4"/>
  <c r="H74" i="4" s="1"/>
  <c r="I75" i="3" s="1"/>
  <c r="G75" i="4"/>
  <c r="H75" i="4" s="1"/>
  <c r="I76" i="3" s="1"/>
  <c r="G76" i="4"/>
  <c r="H76" i="4" s="1"/>
  <c r="I77" i="3" s="1"/>
  <c r="G77" i="4"/>
  <c r="H77" i="4" s="1"/>
  <c r="I78" i="3" s="1"/>
  <c r="G78" i="4"/>
  <c r="H78" i="4" s="1"/>
  <c r="I79" i="3" s="1"/>
  <c r="G79" i="4"/>
  <c r="H79" i="4" s="1"/>
  <c r="I80" i="3" s="1"/>
  <c r="G80" i="4"/>
  <c r="H80" i="4" s="1"/>
  <c r="I81" i="3" s="1"/>
  <c r="G81" i="4"/>
  <c r="H81" i="4" s="1"/>
  <c r="I82" i="3" s="1"/>
  <c r="G82" i="4"/>
  <c r="H82" i="4" s="1"/>
  <c r="I83" i="3" s="1"/>
  <c r="G83" i="4"/>
  <c r="H83" i="4" s="1"/>
  <c r="I84" i="3" s="1"/>
  <c r="G84" i="4"/>
  <c r="H84" i="4" s="1"/>
  <c r="I85" i="3" s="1"/>
  <c r="G85" i="4"/>
  <c r="H85" i="4" s="1"/>
  <c r="I86" i="3" s="1"/>
  <c r="G86" i="4"/>
  <c r="H86" i="4" s="1"/>
  <c r="I87" i="3" s="1"/>
  <c r="G87" i="4"/>
  <c r="H87" i="4" s="1"/>
  <c r="I88" i="3" s="1"/>
  <c r="G88" i="4"/>
  <c r="H88" i="4" s="1"/>
  <c r="I89" i="3" s="1"/>
  <c r="G89" i="4"/>
  <c r="H89" i="4" s="1"/>
  <c r="G90" i="4"/>
  <c r="H90" i="4" s="1"/>
  <c r="I91" i="3" s="1"/>
  <c r="G91" i="4"/>
  <c r="H91" i="4" s="1"/>
  <c r="I92" i="3" s="1"/>
  <c r="G92" i="4"/>
  <c r="H92" i="4" s="1"/>
  <c r="I93" i="3" s="1"/>
  <c r="G93" i="4"/>
  <c r="H93" i="4" s="1"/>
  <c r="I94" i="3" s="1"/>
  <c r="G94" i="4"/>
  <c r="H94" i="4" s="1"/>
  <c r="I95" i="3" s="1"/>
  <c r="G95" i="4"/>
  <c r="H95" i="4" s="1"/>
  <c r="I96" i="3" s="1"/>
  <c r="G96" i="4"/>
  <c r="H96" i="4" s="1"/>
  <c r="I97" i="3" s="1"/>
  <c r="G97" i="4"/>
  <c r="H97" i="4" s="1"/>
  <c r="G98" i="4"/>
  <c r="H98" i="4" s="1"/>
  <c r="I99" i="3" s="1"/>
  <c r="G99" i="4"/>
  <c r="H99" i="4" s="1"/>
  <c r="I100" i="3" s="1"/>
  <c r="G100" i="4"/>
  <c r="H100" i="4" s="1"/>
  <c r="I101" i="3" s="1"/>
  <c r="G101" i="4"/>
  <c r="H101" i="4" s="1"/>
  <c r="I102" i="3" s="1"/>
  <c r="G102" i="4"/>
  <c r="H102" i="4" s="1"/>
  <c r="I103" i="3" s="1"/>
  <c r="G103" i="4"/>
  <c r="H103" i="4" s="1"/>
  <c r="I104" i="3" s="1"/>
  <c r="G104" i="4"/>
  <c r="H104" i="4" s="1"/>
  <c r="I105" i="3" s="1"/>
  <c r="G105" i="4"/>
  <c r="H105" i="4" s="1"/>
  <c r="I106" i="3" s="1"/>
  <c r="G106" i="4"/>
  <c r="H106" i="4" s="1"/>
  <c r="I107" i="3" s="1"/>
  <c r="G107" i="4"/>
  <c r="H107" i="4" s="1"/>
  <c r="I108" i="3" s="1"/>
  <c r="G108" i="4"/>
  <c r="H108" i="4" s="1"/>
  <c r="I109" i="3" s="1"/>
  <c r="G109" i="4"/>
  <c r="H109" i="4" s="1"/>
  <c r="I110" i="3" s="1"/>
  <c r="G110" i="4"/>
  <c r="H110" i="4" s="1"/>
  <c r="I111" i="3" s="1"/>
  <c r="G111" i="4"/>
  <c r="H111" i="4" s="1"/>
  <c r="I112" i="3" s="1"/>
  <c r="G112" i="4"/>
  <c r="H112" i="4" s="1"/>
  <c r="I113" i="3" s="1"/>
  <c r="G113" i="4"/>
  <c r="H113" i="4" s="1"/>
  <c r="I114" i="3" s="1"/>
  <c r="G114" i="4"/>
  <c r="H114" i="4" s="1"/>
  <c r="I115" i="3" s="1"/>
  <c r="G115" i="4"/>
  <c r="H115" i="4" s="1"/>
  <c r="I116" i="3" s="1"/>
  <c r="G116" i="4"/>
  <c r="H116" i="4" s="1"/>
  <c r="I117" i="3" s="1"/>
  <c r="G117" i="4"/>
  <c r="H117" i="4" s="1"/>
  <c r="I118" i="3" s="1"/>
  <c r="G118" i="4"/>
  <c r="H118" i="4" s="1"/>
  <c r="I119" i="3" s="1"/>
  <c r="G119" i="4"/>
  <c r="H119" i="4" s="1"/>
  <c r="I120" i="3" s="1"/>
  <c r="G120" i="4"/>
  <c r="H120" i="4" s="1"/>
  <c r="I121" i="3" s="1"/>
  <c r="G121" i="4"/>
  <c r="H121" i="4" s="1"/>
  <c r="I122" i="3" s="1"/>
  <c r="G122" i="4"/>
  <c r="H122" i="4" s="1"/>
  <c r="I123" i="3" s="1"/>
  <c r="G123" i="4"/>
  <c r="H123" i="4" s="1"/>
  <c r="I124" i="3" s="1"/>
  <c r="G3" i="4"/>
  <c r="H3" i="4" s="1"/>
  <c r="G4" i="4"/>
  <c r="H4" i="4" s="1"/>
  <c r="I5" i="3" s="1"/>
  <c r="G3" i="14"/>
  <c r="H3" i="14" s="1"/>
  <c r="G4" i="8"/>
  <c r="H4" i="8" s="1"/>
  <c r="D5" i="3" s="1"/>
  <c r="G5" i="8"/>
  <c r="H5" i="8" s="1"/>
  <c r="G6" i="8"/>
  <c r="H6" i="8" s="1"/>
  <c r="G7" i="8"/>
  <c r="H7" i="8" s="1"/>
  <c r="G8" i="8"/>
  <c r="H8" i="8" s="1"/>
  <c r="G9" i="8"/>
  <c r="H9" i="8" s="1"/>
  <c r="G10" i="8"/>
  <c r="H10" i="8" s="1"/>
  <c r="G11" i="8"/>
  <c r="G12" i="8"/>
  <c r="H12" i="8" s="1"/>
  <c r="G13" i="8"/>
  <c r="H13" i="8" s="1"/>
  <c r="G14" i="8"/>
  <c r="H14" i="8" s="1"/>
  <c r="G15" i="8"/>
  <c r="H15" i="8" s="1"/>
  <c r="G16" i="8"/>
  <c r="H16" i="8" s="1"/>
  <c r="G17" i="8"/>
  <c r="H17" i="8" s="1"/>
  <c r="G18" i="8"/>
  <c r="H18" i="8" s="1"/>
  <c r="G19" i="8"/>
  <c r="H19" i="8" s="1"/>
  <c r="G20" i="8"/>
  <c r="H20" i="8" s="1"/>
  <c r="G21" i="8"/>
  <c r="H21" i="8" s="1"/>
  <c r="G22" i="8"/>
  <c r="H22" i="8" s="1"/>
  <c r="G23" i="8"/>
  <c r="H23" i="8" s="1"/>
  <c r="G24" i="8"/>
  <c r="H24" i="8" s="1"/>
  <c r="G25" i="8"/>
  <c r="H25" i="8" s="1"/>
  <c r="G26" i="8"/>
  <c r="H26" i="8" s="1"/>
  <c r="G27" i="8"/>
  <c r="H27" i="8" s="1"/>
  <c r="G28" i="8"/>
  <c r="H28" i="8" s="1"/>
  <c r="G29" i="8"/>
  <c r="H29" i="8" s="1"/>
  <c r="G30" i="8"/>
  <c r="H30" i="8" s="1"/>
  <c r="G31" i="8"/>
  <c r="H31" i="8" s="1"/>
  <c r="G32" i="8"/>
  <c r="H32" i="8" s="1"/>
  <c r="G33" i="8"/>
  <c r="H33" i="8" s="1"/>
  <c r="G34" i="8"/>
  <c r="H34" i="8" s="1"/>
  <c r="G35" i="8"/>
  <c r="H35" i="8" s="1"/>
  <c r="G36" i="8"/>
  <c r="H36" i="8" s="1"/>
  <c r="G37" i="8"/>
  <c r="H37" i="8" s="1"/>
  <c r="G38" i="8"/>
  <c r="H38" i="8" s="1"/>
  <c r="G39" i="8"/>
  <c r="H39" i="8" s="1"/>
  <c r="G40" i="8"/>
  <c r="H40" i="8" s="1"/>
  <c r="G41" i="8"/>
  <c r="H41" i="8" s="1"/>
  <c r="G42" i="8"/>
  <c r="H42" i="8" s="1"/>
  <c r="G43" i="8"/>
  <c r="H43" i="8" s="1"/>
  <c r="G44" i="8"/>
  <c r="H44" i="8" s="1"/>
  <c r="G45" i="8"/>
  <c r="H45" i="8" s="1"/>
  <c r="D46" i="3" s="1"/>
  <c r="G46" i="8"/>
  <c r="H46" i="8" s="1"/>
  <c r="G47" i="8"/>
  <c r="H47" i="8" s="1"/>
  <c r="G48" i="8"/>
  <c r="H48" i="8" s="1"/>
  <c r="G49" i="8"/>
  <c r="H49" i="8" s="1"/>
  <c r="G50" i="8"/>
  <c r="H50" i="8" s="1"/>
  <c r="D51" i="3" s="1"/>
  <c r="G51" i="8"/>
  <c r="H51" i="8" s="1"/>
  <c r="G52" i="8"/>
  <c r="H52" i="8" s="1"/>
  <c r="G53" i="8"/>
  <c r="H53" i="8" s="1"/>
  <c r="G54" i="8"/>
  <c r="H54" i="8" s="1"/>
  <c r="G55" i="8"/>
  <c r="H55" i="8" s="1"/>
  <c r="G56" i="8"/>
  <c r="H56" i="8" s="1"/>
  <c r="G57" i="8"/>
  <c r="H57" i="8" s="1"/>
  <c r="G58" i="8"/>
  <c r="H58" i="8" s="1"/>
  <c r="G60" i="8"/>
  <c r="H60" i="8" s="1"/>
  <c r="G61" i="8"/>
  <c r="H61" i="8" s="1"/>
  <c r="G62" i="8"/>
  <c r="H62" i="8" s="1"/>
  <c r="G63" i="8"/>
  <c r="H63" i="8" s="1"/>
  <c r="G64" i="8"/>
  <c r="H64" i="8" s="1"/>
  <c r="G65" i="8"/>
  <c r="H65" i="8" s="1"/>
  <c r="G66" i="8"/>
  <c r="H66" i="8" s="1"/>
  <c r="G67" i="8"/>
  <c r="H67" i="8" s="1"/>
  <c r="G68" i="8"/>
  <c r="H68" i="8" s="1"/>
  <c r="G69" i="8"/>
  <c r="H69" i="8" s="1"/>
  <c r="G70" i="8"/>
  <c r="H70" i="8" s="1"/>
  <c r="G71" i="8"/>
  <c r="H71" i="8" s="1"/>
  <c r="G72" i="8"/>
  <c r="H72" i="8" s="1"/>
  <c r="G73" i="8"/>
  <c r="H73" i="8" s="1"/>
  <c r="G74" i="8"/>
  <c r="H74" i="8" s="1"/>
  <c r="G75" i="8"/>
  <c r="H75" i="8" s="1"/>
  <c r="G76" i="8"/>
  <c r="H76" i="8" s="1"/>
  <c r="G77" i="8"/>
  <c r="H77" i="8" s="1"/>
  <c r="G78" i="8"/>
  <c r="H78" i="8" s="1"/>
  <c r="G79" i="8"/>
  <c r="H79" i="8" s="1"/>
  <c r="G80" i="8"/>
  <c r="H80" i="8" s="1"/>
  <c r="G81" i="8"/>
  <c r="H81" i="8" s="1"/>
  <c r="G82" i="8"/>
  <c r="H82" i="8" s="1"/>
  <c r="G83" i="8"/>
  <c r="H83" i="8" s="1"/>
  <c r="G84" i="8"/>
  <c r="H84" i="8" s="1"/>
  <c r="G85" i="8"/>
  <c r="H85" i="8" s="1"/>
  <c r="G86" i="8"/>
  <c r="H86" i="8" s="1"/>
  <c r="G87" i="8"/>
  <c r="H87" i="8" s="1"/>
  <c r="G88" i="8"/>
  <c r="H88" i="8" s="1"/>
  <c r="G89" i="8"/>
  <c r="H89" i="8" s="1"/>
  <c r="G90" i="8"/>
  <c r="H90" i="8" s="1"/>
  <c r="G91" i="8"/>
  <c r="H91" i="8" s="1"/>
  <c r="G92" i="8"/>
  <c r="H92" i="8" s="1"/>
  <c r="G93" i="8"/>
  <c r="H93" i="8" s="1"/>
  <c r="G94" i="8"/>
  <c r="H94" i="8" s="1"/>
  <c r="G95" i="8"/>
  <c r="H95" i="8" s="1"/>
  <c r="G96" i="8"/>
  <c r="H96" i="8" s="1"/>
  <c r="G97" i="8"/>
  <c r="H97" i="8" s="1"/>
  <c r="G98" i="8"/>
  <c r="H98" i="8" s="1"/>
  <c r="G99" i="8"/>
  <c r="H99" i="8" s="1"/>
  <c r="G100" i="8"/>
  <c r="H100" i="8" s="1"/>
  <c r="G101" i="8"/>
  <c r="H101" i="8" s="1"/>
  <c r="G102" i="8"/>
  <c r="H102" i="8" s="1"/>
  <c r="G103" i="8"/>
  <c r="H103" i="8" s="1"/>
  <c r="G104" i="8"/>
  <c r="H104" i="8" s="1"/>
  <c r="G105" i="8"/>
  <c r="H105" i="8" s="1"/>
  <c r="G106" i="8"/>
  <c r="H106" i="8" s="1"/>
  <c r="G107" i="8"/>
  <c r="H107" i="8" s="1"/>
  <c r="G108" i="8"/>
  <c r="H108" i="8" s="1"/>
  <c r="G109" i="8"/>
  <c r="H109" i="8" s="1"/>
  <c r="G110" i="8"/>
  <c r="H110" i="8" s="1"/>
  <c r="G111" i="8"/>
  <c r="H111" i="8" s="1"/>
  <c r="G112" i="8"/>
  <c r="H112" i="8" s="1"/>
  <c r="G113" i="8"/>
  <c r="H113" i="8" s="1"/>
  <c r="G114" i="8"/>
  <c r="H114" i="8" s="1"/>
  <c r="G115" i="8"/>
  <c r="H115" i="8" s="1"/>
  <c r="G116" i="8"/>
  <c r="H116" i="8" s="1"/>
  <c r="G117" i="8"/>
  <c r="H117" i="8" s="1"/>
  <c r="D118" i="3" s="1"/>
  <c r="G118" i="8"/>
  <c r="H118" i="8" s="1"/>
  <c r="G119" i="8"/>
  <c r="H119" i="8" s="1"/>
  <c r="G120" i="8"/>
  <c r="H120" i="8" s="1"/>
  <c r="G121" i="8"/>
  <c r="H121" i="8" s="1"/>
  <c r="G122" i="8"/>
  <c r="H122" i="8" s="1"/>
  <c r="G123" i="8"/>
  <c r="H123" i="8" s="1"/>
  <c r="G4" i="6"/>
  <c r="H4" i="6" s="1"/>
  <c r="G5" i="3" s="1"/>
  <c r="G5" i="6"/>
  <c r="H5" i="6" s="1"/>
  <c r="G6" i="3" s="1"/>
  <c r="G6" i="6"/>
  <c r="G7" i="6"/>
  <c r="H7" i="6" s="1"/>
  <c r="G8" i="3" s="1"/>
  <c r="G8" i="6"/>
  <c r="H8" i="6" s="1"/>
  <c r="G9" i="3" s="1"/>
  <c r="G9" i="6"/>
  <c r="H9" i="6" s="1"/>
  <c r="G10" i="3" s="1"/>
  <c r="G10" i="6"/>
  <c r="H10" i="6" s="1"/>
  <c r="G11" i="3" s="1"/>
  <c r="G11" i="6"/>
  <c r="H11" i="6" s="1"/>
  <c r="G12" i="3" s="1"/>
  <c r="G12" i="6"/>
  <c r="H12" i="6" s="1"/>
  <c r="G13" i="6"/>
  <c r="H13" i="6" s="1"/>
  <c r="G14" i="3" s="1"/>
  <c r="G14" i="6"/>
  <c r="H14" i="6" s="1"/>
  <c r="G15" i="3" s="1"/>
  <c r="G15" i="6"/>
  <c r="H15" i="6" s="1"/>
  <c r="G16" i="3" s="1"/>
  <c r="G16" i="6"/>
  <c r="H16" i="6" s="1"/>
  <c r="G17" i="3" s="1"/>
  <c r="G17" i="6"/>
  <c r="H17" i="6" s="1"/>
  <c r="G18" i="3" s="1"/>
  <c r="G18" i="6"/>
  <c r="G19" i="6"/>
  <c r="H19" i="6" s="1"/>
  <c r="G20" i="3" s="1"/>
  <c r="G20" i="6"/>
  <c r="H20" i="6" s="1"/>
  <c r="G21" i="3" s="1"/>
  <c r="G21" i="6"/>
  <c r="H21" i="6" s="1"/>
  <c r="G22" i="3" s="1"/>
  <c r="G22" i="6"/>
  <c r="H22" i="6" s="1"/>
  <c r="G23" i="3" s="1"/>
  <c r="G23" i="6"/>
  <c r="G24" i="6"/>
  <c r="G25" i="6"/>
  <c r="H25" i="6" s="1"/>
  <c r="G26" i="3" s="1"/>
  <c r="G26" i="6"/>
  <c r="H26" i="6" s="1"/>
  <c r="G27" i="3" s="1"/>
  <c r="G27" i="6"/>
  <c r="G28" i="6"/>
  <c r="H28" i="6" s="1"/>
  <c r="G29" i="3" s="1"/>
  <c r="G29" i="6"/>
  <c r="H29" i="6" s="1"/>
  <c r="G30" i="3" s="1"/>
  <c r="G30" i="6"/>
  <c r="H30" i="6" s="1"/>
  <c r="G31" i="3" s="1"/>
  <c r="G31" i="6"/>
  <c r="H31" i="6" s="1"/>
  <c r="G32" i="3" s="1"/>
  <c r="G32" i="6"/>
  <c r="H32" i="6" s="1"/>
  <c r="G33" i="3" s="1"/>
  <c r="G33" i="6"/>
  <c r="H33" i="6" s="1"/>
  <c r="G34" i="3" s="1"/>
  <c r="G34" i="6"/>
  <c r="H34" i="6" s="1"/>
  <c r="G35" i="3" s="1"/>
  <c r="G35" i="6"/>
  <c r="H35" i="6" s="1"/>
  <c r="G36" i="3" s="1"/>
  <c r="G36" i="6"/>
  <c r="H36" i="6" s="1"/>
  <c r="G37" i="3" s="1"/>
  <c r="G37" i="6"/>
  <c r="H37" i="6" s="1"/>
  <c r="G38" i="3" s="1"/>
  <c r="G38" i="6"/>
  <c r="H38" i="6" s="1"/>
  <c r="G39" i="3" s="1"/>
  <c r="G39" i="6"/>
  <c r="H39" i="6" s="1"/>
  <c r="G40" i="3" s="1"/>
  <c r="G40" i="6"/>
  <c r="H40" i="6" s="1"/>
  <c r="G41" i="3" s="1"/>
  <c r="G41" i="6"/>
  <c r="H41" i="6" s="1"/>
  <c r="G42" i="3" s="1"/>
  <c r="G42" i="6"/>
  <c r="H42" i="6" s="1"/>
  <c r="G43" i="3" s="1"/>
  <c r="G43" i="6"/>
  <c r="H43" i="6" s="1"/>
  <c r="G44" i="3" s="1"/>
  <c r="G44" i="6"/>
  <c r="H44" i="6" s="1"/>
  <c r="G45" i="3" s="1"/>
  <c r="G45" i="6"/>
  <c r="H45" i="6" s="1"/>
  <c r="G46" i="3" s="1"/>
  <c r="G46" i="6"/>
  <c r="H46" i="6" s="1"/>
  <c r="G47" i="3" s="1"/>
  <c r="G47" i="6"/>
  <c r="H47" i="6" s="1"/>
  <c r="G48" i="3" s="1"/>
  <c r="G48" i="6"/>
  <c r="H48" i="6" s="1"/>
  <c r="G49" i="3" s="1"/>
  <c r="G49" i="6"/>
  <c r="H49" i="6" s="1"/>
  <c r="G50" i="3" s="1"/>
  <c r="G50" i="6"/>
  <c r="G51" i="6"/>
  <c r="H51" i="6" s="1"/>
  <c r="G52" i="3" s="1"/>
  <c r="G52" i="6"/>
  <c r="H52" i="6" s="1"/>
  <c r="G53" i="3" s="1"/>
  <c r="G53" i="6"/>
  <c r="H53" i="6" s="1"/>
  <c r="G54" i="3" s="1"/>
  <c r="G54" i="6"/>
  <c r="H54" i="6" s="1"/>
  <c r="G55" i="3" s="1"/>
  <c r="G55" i="6"/>
  <c r="H55" i="6" s="1"/>
  <c r="G56" i="3" s="1"/>
  <c r="G56" i="6"/>
  <c r="H56" i="6" s="1"/>
  <c r="G57" i="3" s="1"/>
  <c r="G57" i="6"/>
  <c r="H57" i="6" s="1"/>
  <c r="G58" i="3" s="1"/>
  <c r="G60" i="6"/>
  <c r="H60" i="6" s="1"/>
  <c r="G61" i="3" s="1"/>
  <c r="G61" i="6"/>
  <c r="H61" i="6" s="1"/>
  <c r="G62" i="3" s="1"/>
  <c r="G62" i="6"/>
  <c r="H62" i="6" s="1"/>
  <c r="G63" i="3" s="1"/>
  <c r="G63" i="6"/>
  <c r="H63" i="6" s="1"/>
  <c r="G64" i="3" s="1"/>
  <c r="G64" i="6"/>
  <c r="H64" i="6" s="1"/>
  <c r="G65" i="3" s="1"/>
  <c r="G65" i="6"/>
  <c r="H65" i="6" s="1"/>
  <c r="G66" i="3" s="1"/>
  <c r="G66" i="6"/>
  <c r="G67" i="6"/>
  <c r="H67" i="6" s="1"/>
  <c r="G68" i="3" s="1"/>
  <c r="G68" i="6"/>
  <c r="H68" i="6" s="1"/>
  <c r="G69" i="3" s="1"/>
  <c r="G69" i="6"/>
  <c r="G70" i="6"/>
  <c r="G71" i="6"/>
  <c r="G72" i="6"/>
  <c r="H72" i="6" s="1"/>
  <c r="G73" i="3" s="1"/>
  <c r="G73" i="6"/>
  <c r="H73" i="6" s="1"/>
  <c r="G74" i="3" s="1"/>
  <c r="G74" i="6"/>
  <c r="H74" i="6" s="1"/>
  <c r="G75" i="3" s="1"/>
  <c r="G75" i="6"/>
  <c r="H75" i="6" s="1"/>
  <c r="G76" i="3" s="1"/>
  <c r="G76" i="6"/>
  <c r="H76" i="6" s="1"/>
  <c r="G77" i="3" s="1"/>
  <c r="G77" i="6"/>
  <c r="H77" i="6" s="1"/>
  <c r="G78" i="3" s="1"/>
  <c r="G78" i="6"/>
  <c r="H78" i="6" s="1"/>
  <c r="G79" i="3" s="1"/>
  <c r="G79" i="6"/>
  <c r="H79" i="6" s="1"/>
  <c r="G80" i="3" s="1"/>
  <c r="G80" i="6"/>
  <c r="G81" i="6"/>
  <c r="H81" i="6" s="1"/>
  <c r="G82" i="3" s="1"/>
  <c r="G82" i="6"/>
  <c r="H82" i="6" s="1"/>
  <c r="G83" i="3" s="1"/>
  <c r="G83" i="6"/>
  <c r="H83" i="6" s="1"/>
  <c r="G84" i="3" s="1"/>
  <c r="G84" i="6"/>
  <c r="H84" i="6" s="1"/>
  <c r="G85" i="3" s="1"/>
  <c r="G85" i="6"/>
  <c r="G86" i="6"/>
  <c r="G87" i="6"/>
  <c r="G88" i="6"/>
  <c r="G89" i="6"/>
  <c r="H89" i="6" s="1"/>
  <c r="G90" i="3" s="1"/>
  <c r="G90" i="6"/>
  <c r="H90" i="6" s="1"/>
  <c r="G91" i="3" s="1"/>
  <c r="G91" i="6"/>
  <c r="H91" i="6" s="1"/>
  <c r="G92" i="3" s="1"/>
  <c r="G92" i="6"/>
  <c r="H92" i="6" s="1"/>
  <c r="G93" i="3" s="1"/>
  <c r="G93" i="6"/>
  <c r="G94" i="6"/>
  <c r="H94" i="6" s="1"/>
  <c r="G95" i="3" s="1"/>
  <c r="G95" i="6"/>
  <c r="H95" i="6" s="1"/>
  <c r="G96" i="3" s="1"/>
  <c r="G96" i="6"/>
  <c r="H96" i="6" s="1"/>
  <c r="G97" i="3" s="1"/>
  <c r="G97" i="6"/>
  <c r="G98" i="6"/>
  <c r="G99" i="6"/>
  <c r="H99" i="6" s="1"/>
  <c r="G100" i="3" s="1"/>
  <c r="G100" i="6"/>
  <c r="H100" i="6" s="1"/>
  <c r="G101" i="3" s="1"/>
  <c r="G101" i="6"/>
  <c r="H101" i="6" s="1"/>
  <c r="G102" i="3" s="1"/>
  <c r="G102" i="6"/>
  <c r="H102" i="6" s="1"/>
  <c r="G103" i="3" s="1"/>
  <c r="G103" i="6"/>
  <c r="H103" i="6" s="1"/>
  <c r="G104" i="3" s="1"/>
  <c r="G104" i="6"/>
  <c r="H104" i="6" s="1"/>
  <c r="G105" i="3" s="1"/>
  <c r="G105" i="6"/>
  <c r="H105" i="6" s="1"/>
  <c r="G106" i="3" s="1"/>
  <c r="G106" i="6"/>
  <c r="H106" i="6" s="1"/>
  <c r="G107" i="3" s="1"/>
  <c r="G107" i="6"/>
  <c r="H107" i="6" s="1"/>
  <c r="G108" i="3" s="1"/>
  <c r="G108" i="6"/>
  <c r="H108" i="6" s="1"/>
  <c r="G109" i="3" s="1"/>
  <c r="G109" i="6"/>
  <c r="H109" i="6" s="1"/>
  <c r="G110" i="3" s="1"/>
  <c r="G110" i="6"/>
  <c r="H110" i="6" s="1"/>
  <c r="G111" i="3" s="1"/>
  <c r="G111" i="6"/>
  <c r="H111" i="6" s="1"/>
  <c r="G112" i="3" s="1"/>
  <c r="G112" i="6"/>
  <c r="H112" i="6" s="1"/>
  <c r="G113" i="3" s="1"/>
  <c r="G113" i="6"/>
  <c r="H113" i="6" s="1"/>
  <c r="G114" i="3" s="1"/>
  <c r="G114" i="6"/>
  <c r="H114" i="6" s="1"/>
  <c r="G115" i="3" s="1"/>
  <c r="G115" i="6"/>
  <c r="H115" i="6" s="1"/>
  <c r="G116" i="3" s="1"/>
  <c r="G116" i="6"/>
  <c r="H116" i="6" s="1"/>
  <c r="G117" i="3" s="1"/>
  <c r="G117" i="6"/>
  <c r="H117" i="6" s="1"/>
  <c r="G118" i="3" s="1"/>
  <c r="G118" i="6"/>
  <c r="H118" i="6" s="1"/>
  <c r="G119" i="3" s="1"/>
  <c r="G119" i="6"/>
  <c r="H119" i="6" s="1"/>
  <c r="G120" i="3" s="1"/>
  <c r="G120" i="6"/>
  <c r="H120" i="6" s="1"/>
  <c r="G121" i="3" s="1"/>
  <c r="G121" i="6"/>
  <c r="H121" i="6" s="1"/>
  <c r="G122" i="3" s="1"/>
  <c r="G122" i="6"/>
  <c r="H122" i="6" s="1"/>
  <c r="G123" i="3" s="1"/>
  <c r="G123" i="6"/>
  <c r="H123" i="6" s="1"/>
  <c r="G124" i="3" s="1"/>
  <c r="G3" i="6"/>
  <c r="G5" i="7"/>
  <c r="H5" i="7" s="1"/>
  <c r="F6" i="3" s="1"/>
  <c r="G6" i="7"/>
  <c r="H6" i="7" s="1"/>
  <c r="F7" i="3" s="1"/>
  <c r="G7" i="7"/>
  <c r="H7" i="7" s="1"/>
  <c r="F8" i="3" s="1"/>
  <c r="G8" i="7"/>
  <c r="H8" i="7" s="1"/>
  <c r="F9" i="3" s="1"/>
  <c r="G9" i="7"/>
  <c r="H9" i="7" s="1"/>
  <c r="F10" i="3" s="1"/>
  <c r="G10" i="7"/>
  <c r="H10" i="7" s="1"/>
  <c r="F11" i="3" s="1"/>
  <c r="G11" i="7"/>
  <c r="H11" i="7" s="1"/>
  <c r="F12" i="3" s="1"/>
  <c r="G12" i="7"/>
  <c r="H12" i="7" s="1"/>
  <c r="F13" i="3" s="1"/>
  <c r="G13" i="7"/>
  <c r="H13" i="7" s="1"/>
  <c r="F14" i="3" s="1"/>
  <c r="G14" i="7"/>
  <c r="H14" i="7" s="1"/>
  <c r="F15" i="3" s="1"/>
  <c r="G15" i="7"/>
  <c r="H15" i="7" s="1"/>
  <c r="F16" i="3" s="1"/>
  <c r="Q16" i="3" s="1"/>
  <c r="S16" i="3" s="1"/>
  <c r="G16" i="7"/>
  <c r="H16" i="7" s="1"/>
  <c r="F17" i="3" s="1"/>
  <c r="G17" i="7"/>
  <c r="H17" i="7" s="1"/>
  <c r="F18" i="3" s="1"/>
  <c r="G18" i="7"/>
  <c r="H18" i="7" s="1"/>
  <c r="F19" i="3" s="1"/>
  <c r="G19" i="7"/>
  <c r="H19" i="7" s="1"/>
  <c r="F20" i="3" s="1"/>
  <c r="G20" i="7"/>
  <c r="H20" i="7" s="1"/>
  <c r="F21" i="3" s="1"/>
  <c r="G21" i="7"/>
  <c r="H21" i="7" s="1"/>
  <c r="F22" i="3" s="1"/>
  <c r="G22" i="7"/>
  <c r="H22" i="7" s="1"/>
  <c r="F23" i="3" s="1"/>
  <c r="G23" i="7"/>
  <c r="H23" i="7" s="1"/>
  <c r="F24" i="3" s="1"/>
  <c r="G24" i="7"/>
  <c r="H24" i="7" s="1"/>
  <c r="F25" i="3" s="1"/>
  <c r="G25" i="7"/>
  <c r="H25" i="7" s="1"/>
  <c r="F26" i="3" s="1"/>
  <c r="G26" i="7"/>
  <c r="H26" i="7" s="1"/>
  <c r="F27" i="3" s="1"/>
  <c r="G27" i="7"/>
  <c r="H27" i="7" s="1"/>
  <c r="F28" i="3" s="1"/>
  <c r="G28" i="7"/>
  <c r="H28" i="7" s="1"/>
  <c r="F29" i="3" s="1"/>
  <c r="G29" i="7"/>
  <c r="H29" i="7" s="1"/>
  <c r="F30" i="3" s="1"/>
  <c r="G30" i="7"/>
  <c r="H30" i="7" s="1"/>
  <c r="F31" i="3" s="1"/>
  <c r="G31" i="7"/>
  <c r="H31" i="7" s="1"/>
  <c r="F32" i="3" s="1"/>
  <c r="G32" i="7"/>
  <c r="H32" i="7" s="1"/>
  <c r="F33" i="3" s="1"/>
  <c r="G33" i="7"/>
  <c r="H33" i="7" s="1"/>
  <c r="F34" i="3" s="1"/>
  <c r="G34" i="7"/>
  <c r="H34" i="7" s="1"/>
  <c r="F35" i="3" s="1"/>
  <c r="G35" i="7"/>
  <c r="H35" i="7" s="1"/>
  <c r="F36" i="3" s="1"/>
  <c r="G36" i="7"/>
  <c r="H36" i="7" s="1"/>
  <c r="F37" i="3" s="1"/>
  <c r="G37" i="7"/>
  <c r="H37" i="7" s="1"/>
  <c r="F38" i="3" s="1"/>
  <c r="G38" i="7"/>
  <c r="H38" i="7" s="1"/>
  <c r="F39" i="3" s="1"/>
  <c r="G39" i="7"/>
  <c r="H39" i="7" s="1"/>
  <c r="F40" i="3" s="1"/>
  <c r="G40" i="7"/>
  <c r="H40" i="7" s="1"/>
  <c r="F41" i="3" s="1"/>
  <c r="G41" i="7"/>
  <c r="H41" i="7" s="1"/>
  <c r="F42" i="3" s="1"/>
  <c r="G42" i="7"/>
  <c r="H42" i="7" s="1"/>
  <c r="F43" i="3" s="1"/>
  <c r="G43" i="7"/>
  <c r="H43" i="7" s="1"/>
  <c r="F44" i="3" s="1"/>
  <c r="G44" i="7"/>
  <c r="H44" i="7" s="1"/>
  <c r="F45" i="3" s="1"/>
  <c r="G45" i="7"/>
  <c r="H45" i="7" s="1"/>
  <c r="F46" i="3" s="1"/>
  <c r="G46" i="7"/>
  <c r="H46" i="7" s="1"/>
  <c r="F47" i="3" s="1"/>
  <c r="G47" i="7"/>
  <c r="H47" i="7" s="1"/>
  <c r="F48" i="3" s="1"/>
  <c r="G48" i="7"/>
  <c r="H48" i="7" s="1"/>
  <c r="F49" i="3" s="1"/>
  <c r="G49" i="7"/>
  <c r="H49" i="7" s="1"/>
  <c r="F50" i="3" s="1"/>
  <c r="G50" i="7"/>
  <c r="H50" i="7" s="1"/>
  <c r="F51" i="3" s="1"/>
  <c r="G51" i="7"/>
  <c r="H51" i="7" s="1"/>
  <c r="F52" i="3" s="1"/>
  <c r="G52" i="7"/>
  <c r="H52" i="7" s="1"/>
  <c r="F53" i="3" s="1"/>
  <c r="G53" i="7"/>
  <c r="H53" i="7" s="1"/>
  <c r="F54" i="3" s="1"/>
  <c r="G54" i="7"/>
  <c r="H54" i="7" s="1"/>
  <c r="F55" i="3" s="1"/>
  <c r="G55" i="7"/>
  <c r="H55" i="7" s="1"/>
  <c r="F56" i="3" s="1"/>
  <c r="G56" i="7"/>
  <c r="H56" i="7" s="1"/>
  <c r="F57" i="3" s="1"/>
  <c r="G57" i="7"/>
  <c r="H57" i="7" s="1"/>
  <c r="F58" i="3" s="1"/>
  <c r="G62" i="7"/>
  <c r="H62" i="7" s="1"/>
  <c r="F63" i="3" s="1"/>
  <c r="G63" i="7"/>
  <c r="H63" i="7" s="1"/>
  <c r="F64" i="3" s="1"/>
  <c r="G64" i="7"/>
  <c r="H64" i="7" s="1"/>
  <c r="F65" i="3" s="1"/>
  <c r="G65" i="7"/>
  <c r="H65" i="7" s="1"/>
  <c r="F66" i="3" s="1"/>
  <c r="G66" i="7"/>
  <c r="H66" i="7" s="1"/>
  <c r="F67" i="3" s="1"/>
  <c r="G67" i="7"/>
  <c r="H67" i="7" s="1"/>
  <c r="F68" i="3" s="1"/>
  <c r="G68" i="7"/>
  <c r="H68" i="7" s="1"/>
  <c r="F69" i="3" s="1"/>
  <c r="G69" i="7"/>
  <c r="H69" i="7" s="1"/>
  <c r="F70" i="3" s="1"/>
  <c r="G70" i="7"/>
  <c r="H70" i="7" s="1"/>
  <c r="F71" i="3" s="1"/>
  <c r="G71" i="7"/>
  <c r="H71" i="7" s="1"/>
  <c r="F72" i="3" s="1"/>
  <c r="G72" i="7"/>
  <c r="H72" i="7" s="1"/>
  <c r="F73" i="3" s="1"/>
  <c r="G73" i="7"/>
  <c r="H73" i="7" s="1"/>
  <c r="F74" i="3" s="1"/>
  <c r="G74" i="7"/>
  <c r="H74" i="7" s="1"/>
  <c r="F75" i="3" s="1"/>
  <c r="G75" i="7"/>
  <c r="H75" i="7" s="1"/>
  <c r="F76" i="3" s="1"/>
  <c r="G76" i="7"/>
  <c r="H76" i="7" s="1"/>
  <c r="F77" i="3" s="1"/>
  <c r="G77" i="7"/>
  <c r="H77" i="7" s="1"/>
  <c r="F78" i="3" s="1"/>
  <c r="G78" i="7"/>
  <c r="H78" i="7" s="1"/>
  <c r="F79" i="3" s="1"/>
  <c r="G79" i="7"/>
  <c r="H79" i="7" s="1"/>
  <c r="F80" i="3" s="1"/>
  <c r="G80" i="7"/>
  <c r="H80" i="7" s="1"/>
  <c r="F81" i="3" s="1"/>
  <c r="G81" i="7"/>
  <c r="H81" i="7" s="1"/>
  <c r="F82" i="3" s="1"/>
  <c r="G82" i="7"/>
  <c r="H82" i="7" s="1"/>
  <c r="F83" i="3" s="1"/>
  <c r="G83" i="7"/>
  <c r="H83" i="7" s="1"/>
  <c r="F84" i="3" s="1"/>
  <c r="G84" i="7"/>
  <c r="H84" i="7" s="1"/>
  <c r="F85" i="3" s="1"/>
  <c r="G85" i="7"/>
  <c r="H85" i="7" s="1"/>
  <c r="F86" i="3" s="1"/>
  <c r="G86" i="7"/>
  <c r="H86" i="7" s="1"/>
  <c r="F87" i="3" s="1"/>
  <c r="G87" i="7"/>
  <c r="H87" i="7" s="1"/>
  <c r="F88" i="3" s="1"/>
  <c r="G88" i="7"/>
  <c r="H88" i="7" s="1"/>
  <c r="F89" i="3" s="1"/>
  <c r="G89" i="7"/>
  <c r="H89" i="7" s="1"/>
  <c r="G90" i="7"/>
  <c r="H90" i="7" s="1"/>
  <c r="F91" i="3" s="1"/>
  <c r="G91" i="7"/>
  <c r="H91" i="7" s="1"/>
  <c r="F92" i="3" s="1"/>
  <c r="G92" i="7"/>
  <c r="H92" i="7" s="1"/>
  <c r="F93" i="3" s="1"/>
  <c r="G93" i="7"/>
  <c r="H93" i="7" s="1"/>
  <c r="F94" i="3" s="1"/>
  <c r="G94" i="7"/>
  <c r="H94" i="7" s="1"/>
  <c r="F95" i="3" s="1"/>
  <c r="G95" i="7"/>
  <c r="H95" i="7" s="1"/>
  <c r="F96" i="3" s="1"/>
  <c r="G96" i="7"/>
  <c r="H96" i="7" s="1"/>
  <c r="F97" i="3" s="1"/>
  <c r="G97" i="7"/>
  <c r="H97" i="7" s="1"/>
  <c r="F98" i="3" s="1"/>
  <c r="G98" i="7"/>
  <c r="H98" i="7" s="1"/>
  <c r="F99" i="3" s="1"/>
  <c r="G99" i="7"/>
  <c r="H99" i="7" s="1"/>
  <c r="F100" i="3" s="1"/>
  <c r="G100" i="7"/>
  <c r="H100" i="7" s="1"/>
  <c r="F101" i="3" s="1"/>
  <c r="G101" i="7"/>
  <c r="H101" i="7" s="1"/>
  <c r="F102" i="3" s="1"/>
  <c r="G102" i="7"/>
  <c r="H102" i="7" s="1"/>
  <c r="F103" i="3" s="1"/>
  <c r="G103" i="7"/>
  <c r="H103" i="7" s="1"/>
  <c r="F104" i="3" s="1"/>
  <c r="G104" i="7"/>
  <c r="H104" i="7" s="1"/>
  <c r="F105" i="3" s="1"/>
  <c r="G105" i="7"/>
  <c r="H105" i="7" s="1"/>
  <c r="F106" i="3" s="1"/>
  <c r="G106" i="7"/>
  <c r="H106" i="7" s="1"/>
  <c r="F107" i="3" s="1"/>
  <c r="G107" i="7"/>
  <c r="H107" i="7" s="1"/>
  <c r="F108" i="3" s="1"/>
  <c r="G108" i="7"/>
  <c r="H108" i="7" s="1"/>
  <c r="F109" i="3" s="1"/>
  <c r="G109" i="7"/>
  <c r="H109" i="7" s="1"/>
  <c r="F110" i="3" s="1"/>
  <c r="G110" i="7"/>
  <c r="H110" i="7" s="1"/>
  <c r="F111" i="3" s="1"/>
  <c r="G111" i="7"/>
  <c r="H111" i="7" s="1"/>
  <c r="F112" i="3" s="1"/>
  <c r="G112" i="7"/>
  <c r="H112" i="7" s="1"/>
  <c r="F113" i="3" s="1"/>
  <c r="G113" i="7"/>
  <c r="H113" i="7" s="1"/>
  <c r="F114" i="3" s="1"/>
  <c r="G114" i="7"/>
  <c r="H114" i="7" s="1"/>
  <c r="F115" i="3" s="1"/>
  <c r="G115" i="7"/>
  <c r="H115" i="7" s="1"/>
  <c r="F116" i="3" s="1"/>
  <c r="G116" i="7"/>
  <c r="H116" i="7" s="1"/>
  <c r="F117" i="3" s="1"/>
  <c r="G117" i="7"/>
  <c r="H117" i="7" s="1"/>
  <c r="F118" i="3" s="1"/>
  <c r="G118" i="7"/>
  <c r="H118" i="7" s="1"/>
  <c r="F119" i="3" s="1"/>
  <c r="G119" i="7"/>
  <c r="H119" i="7" s="1"/>
  <c r="F120" i="3" s="1"/>
  <c r="G120" i="7"/>
  <c r="H120" i="7" s="1"/>
  <c r="F121" i="3" s="1"/>
  <c r="G121" i="7"/>
  <c r="H121" i="7" s="1"/>
  <c r="F122" i="3" s="1"/>
  <c r="G122" i="7"/>
  <c r="H122" i="7" s="1"/>
  <c r="F123" i="3" s="1"/>
  <c r="G123" i="7"/>
  <c r="H123" i="7" s="1"/>
  <c r="F124" i="3" s="1"/>
  <c r="H3" i="7"/>
  <c r="J3" i="7" s="1"/>
  <c r="G3" i="5"/>
  <c r="H3" i="5" s="1"/>
  <c r="G6" i="5"/>
  <c r="H6" i="5" s="1"/>
  <c r="G18" i="5"/>
  <c r="H18" i="5" s="1"/>
  <c r="G23" i="5"/>
  <c r="H23" i="5" s="1"/>
  <c r="H24" i="3" s="1"/>
  <c r="G24" i="5"/>
  <c r="H24" i="5" s="1"/>
  <c r="G27" i="5"/>
  <c r="H27" i="5" s="1"/>
  <c r="G50" i="5"/>
  <c r="H50" i="5" s="1"/>
  <c r="G66" i="5"/>
  <c r="H66" i="5" s="1"/>
  <c r="H67" i="3" s="1"/>
  <c r="G69" i="5"/>
  <c r="H69" i="5" s="1"/>
  <c r="H70" i="3" s="1"/>
  <c r="G70" i="5"/>
  <c r="H70" i="5" s="1"/>
  <c r="H71" i="3" s="1"/>
  <c r="G71" i="5"/>
  <c r="H71" i="5" s="1"/>
  <c r="H72" i="3" s="1"/>
  <c r="G80" i="5"/>
  <c r="H80" i="5" s="1"/>
  <c r="H81" i="3" s="1"/>
  <c r="G85" i="5"/>
  <c r="H85" i="5" s="1"/>
  <c r="H86" i="3" s="1"/>
  <c r="G86" i="5"/>
  <c r="H86" i="5" s="1"/>
  <c r="H87" i="3" s="1"/>
  <c r="G87" i="5"/>
  <c r="H87" i="5" s="1"/>
  <c r="H88" i="3" s="1"/>
  <c r="G88" i="5"/>
  <c r="H88" i="5" s="1"/>
  <c r="H89" i="3" s="1"/>
  <c r="G93" i="5"/>
  <c r="H93" i="5" s="1"/>
  <c r="H94" i="3" s="1"/>
  <c r="G97" i="5"/>
  <c r="H97" i="5" s="1"/>
  <c r="H98" i="3" s="1"/>
  <c r="G98" i="5"/>
  <c r="H98" i="5" s="1"/>
  <c r="H99" i="3" s="1"/>
  <c r="G4" i="5"/>
  <c r="H4" i="5" s="1"/>
  <c r="H5" i="3" s="1"/>
  <c r="G5" i="5"/>
  <c r="H5" i="5" s="1"/>
  <c r="G7" i="5"/>
  <c r="H7" i="5" s="1"/>
  <c r="G8" i="5"/>
  <c r="H8" i="5" s="1"/>
  <c r="G9" i="5"/>
  <c r="H9" i="5" s="1"/>
  <c r="G10" i="5"/>
  <c r="H10" i="5" s="1"/>
  <c r="G11" i="5"/>
  <c r="H11" i="5" s="1"/>
  <c r="G12" i="5"/>
  <c r="H12" i="5" s="1"/>
  <c r="G13" i="5"/>
  <c r="H13" i="5" s="1"/>
  <c r="G14" i="5"/>
  <c r="H14" i="5" s="1"/>
  <c r="G15" i="5"/>
  <c r="H15" i="5" s="1"/>
  <c r="G16" i="5"/>
  <c r="H16" i="5" s="1"/>
  <c r="G17" i="5"/>
  <c r="H17" i="5" s="1"/>
  <c r="G19" i="5"/>
  <c r="H19" i="5" s="1"/>
  <c r="G20" i="5"/>
  <c r="H20" i="5" s="1"/>
  <c r="G21" i="5"/>
  <c r="H21" i="5" s="1"/>
  <c r="G22" i="5"/>
  <c r="H22" i="5" s="1"/>
  <c r="G25" i="5"/>
  <c r="H25" i="5" s="1"/>
  <c r="G26" i="5"/>
  <c r="H26" i="5" s="1"/>
  <c r="G28" i="5"/>
  <c r="H28" i="5" s="1"/>
  <c r="G29" i="5"/>
  <c r="H29" i="5" s="1"/>
  <c r="G30" i="5"/>
  <c r="H30" i="5" s="1"/>
  <c r="G31" i="5"/>
  <c r="H31" i="5" s="1"/>
  <c r="G32" i="5"/>
  <c r="H32" i="5" s="1"/>
  <c r="G33" i="5"/>
  <c r="H33" i="5" s="1"/>
  <c r="G34" i="5"/>
  <c r="H34" i="5" s="1"/>
  <c r="G35" i="5"/>
  <c r="H35" i="5" s="1"/>
  <c r="G36" i="5"/>
  <c r="H36" i="5" s="1"/>
  <c r="G37" i="5"/>
  <c r="H37" i="5" s="1"/>
  <c r="G38" i="5"/>
  <c r="H38" i="5" s="1"/>
  <c r="G39" i="5"/>
  <c r="H39" i="5" s="1"/>
  <c r="G40" i="5"/>
  <c r="H40" i="5" s="1"/>
  <c r="G41" i="5"/>
  <c r="H41" i="5" s="1"/>
  <c r="G42" i="5"/>
  <c r="H42" i="5" s="1"/>
  <c r="G43" i="5"/>
  <c r="H43" i="5" s="1"/>
  <c r="G44" i="5"/>
  <c r="H44" i="5" s="1"/>
  <c r="G45" i="5"/>
  <c r="H45" i="5" s="1"/>
  <c r="G46" i="5"/>
  <c r="H46" i="5" s="1"/>
  <c r="G47" i="5"/>
  <c r="H47" i="5" s="1"/>
  <c r="G48" i="5"/>
  <c r="H48" i="5" s="1"/>
  <c r="G49" i="5"/>
  <c r="H49" i="5" s="1"/>
  <c r="G51" i="5"/>
  <c r="H51" i="5" s="1"/>
  <c r="G52" i="5"/>
  <c r="H52" i="5" s="1"/>
  <c r="G53" i="5"/>
  <c r="H53" i="5" s="1"/>
  <c r="G54" i="5"/>
  <c r="H54" i="5" s="1"/>
  <c r="G55" i="5"/>
  <c r="H55" i="5" s="1"/>
  <c r="G56" i="5"/>
  <c r="H56" i="5" s="1"/>
  <c r="G57" i="5"/>
  <c r="H57" i="5" s="1"/>
  <c r="G60" i="5"/>
  <c r="H60" i="5" s="1"/>
  <c r="H61" i="3" s="1"/>
  <c r="G61" i="5"/>
  <c r="H61" i="5" s="1"/>
  <c r="H62" i="3" s="1"/>
  <c r="G62" i="5"/>
  <c r="H62" i="5" s="1"/>
  <c r="H63" i="3" s="1"/>
  <c r="G63" i="5"/>
  <c r="H63" i="5" s="1"/>
  <c r="H64" i="3" s="1"/>
  <c r="G64" i="5"/>
  <c r="H64" i="5" s="1"/>
  <c r="H65" i="3" s="1"/>
  <c r="G65" i="5"/>
  <c r="H65" i="5" s="1"/>
  <c r="H66" i="3" s="1"/>
  <c r="G67" i="5"/>
  <c r="H67" i="5" s="1"/>
  <c r="H68" i="3" s="1"/>
  <c r="G68" i="5"/>
  <c r="H68" i="5" s="1"/>
  <c r="H69" i="3" s="1"/>
  <c r="G72" i="5"/>
  <c r="H72" i="5" s="1"/>
  <c r="H73" i="3" s="1"/>
  <c r="G73" i="5"/>
  <c r="H73" i="5" s="1"/>
  <c r="H74" i="3" s="1"/>
  <c r="G74" i="5"/>
  <c r="H74" i="5" s="1"/>
  <c r="H75" i="3" s="1"/>
  <c r="G75" i="5"/>
  <c r="H75" i="5" s="1"/>
  <c r="H76" i="3" s="1"/>
  <c r="G76" i="5"/>
  <c r="H76" i="5" s="1"/>
  <c r="H77" i="3" s="1"/>
  <c r="G77" i="5"/>
  <c r="H77" i="5" s="1"/>
  <c r="H78" i="3" s="1"/>
  <c r="G78" i="5"/>
  <c r="H78" i="5" s="1"/>
  <c r="H79" i="3" s="1"/>
  <c r="G79" i="5"/>
  <c r="H79" i="5" s="1"/>
  <c r="H80" i="3" s="1"/>
  <c r="G81" i="5"/>
  <c r="H81" i="5" s="1"/>
  <c r="H82" i="3" s="1"/>
  <c r="G82" i="5"/>
  <c r="H82" i="5" s="1"/>
  <c r="H83" i="3" s="1"/>
  <c r="G83" i="5"/>
  <c r="H83" i="5" s="1"/>
  <c r="H84" i="3" s="1"/>
  <c r="G84" i="5"/>
  <c r="H84" i="5" s="1"/>
  <c r="H85" i="3" s="1"/>
  <c r="G89" i="5"/>
  <c r="H89" i="5" s="1"/>
  <c r="G90" i="5"/>
  <c r="H90" i="5" s="1"/>
  <c r="H91" i="3" s="1"/>
  <c r="G91" i="5"/>
  <c r="H91" i="5" s="1"/>
  <c r="H92" i="3" s="1"/>
  <c r="G92" i="5"/>
  <c r="H92" i="5" s="1"/>
  <c r="H93" i="3" s="1"/>
  <c r="G94" i="5"/>
  <c r="H94" i="5" s="1"/>
  <c r="H95" i="3" s="1"/>
  <c r="G95" i="5"/>
  <c r="H95" i="5" s="1"/>
  <c r="H96" i="3" s="1"/>
  <c r="G96" i="5"/>
  <c r="H96" i="5" s="1"/>
  <c r="H97" i="3" s="1"/>
  <c r="G99" i="5"/>
  <c r="H99" i="5" s="1"/>
  <c r="H100" i="3" s="1"/>
  <c r="G100" i="5"/>
  <c r="H100" i="5" s="1"/>
  <c r="H101" i="3" s="1"/>
  <c r="G101" i="5"/>
  <c r="H101" i="5" s="1"/>
  <c r="H102" i="3" s="1"/>
  <c r="G102" i="5"/>
  <c r="H102" i="5" s="1"/>
  <c r="H103" i="3" s="1"/>
  <c r="G103" i="5"/>
  <c r="H103" i="5" s="1"/>
  <c r="H104" i="3" s="1"/>
  <c r="G104" i="5"/>
  <c r="H104" i="5" s="1"/>
  <c r="H105" i="3" s="1"/>
  <c r="G105" i="5"/>
  <c r="H105" i="5" s="1"/>
  <c r="H106" i="3" s="1"/>
  <c r="G106" i="5"/>
  <c r="H106" i="5" s="1"/>
  <c r="H107" i="3" s="1"/>
  <c r="G107" i="5"/>
  <c r="H107" i="5" s="1"/>
  <c r="H108" i="3" s="1"/>
  <c r="G108" i="5"/>
  <c r="H108" i="5" s="1"/>
  <c r="H109" i="3" s="1"/>
  <c r="G109" i="5"/>
  <c r="H109" i="5" s="1"/>
  <c r="H110" i="3" s="1"/>
  <c r="G110" i="5"/>
  <c r="H110" i="5" s="1"/>
  <c r="H111" i="3" s="1"/>
  <c r="G111" i="5"/>
  <c r="H111" i="5" s="1"/>
  <c r="H112" i="3" s="1"/>
  <c r="G112" i="5"/>
  <c r="H112" i="5" s="1"/>
  <c r="H113" i="3" s="1"/>
  <c r="G113" i="5"/>
  <c r="H113" i="5" s="1"/>
  <c r="H114" i="3" s="1"/>
  <c r="G116" i="5"/>
  <c r="H116" i="5" s="1"/>
  <c r="H117" i="3" s="1"/>
  <c r="G117" i="5"/>
  <c r="H117" i="5" s="1"/>
  <c r="H118" i="3" s="1"/>
  <c r="G118" i="5"/>
  <c r="H118" i="5" s="1"/>
  <c r="H119" i="3" s="1"/>
  <c r="G119" i="5"/>
  <c r="H119" i="5" s="1"/>
  <c r="H120" i="3" s="1"/>
  <c r="G120" i="5"/>
  <c r="H120" i="5" s="1"/>
  <c r="H121" i="3" s="1"/>
  <c r="G121" i="5"/>
  <c r="H121" i="5" s="1"/>
  <c r="H122" i="3" s="1"/>
  <c r="G122" i="5"/>
  <c r="H122" i="5" s="1"/>
  <c r="H123" i="3" s="1"/>
  <c r="G123" i="5"/>
  <c r="H123" i="5" s="1"/>
  <c r="H124" i="3" s="1"/>
  <c r="G115" i="5"/>
  <c r="H115" i="5" s="1"/>
  <c r="H116" i="3" s="1"/>
  <c r="G114" i="5"/>
  <c r="H114" i="5" s="1"/>
  <c r="H115" i="3" s="1"/>
  <c r="K124" i="3" l="1"/>
  <c r="J123" i="10"/>
  <c r="M8" i="3"/>
  <c r="J7" i="1"/>
  <c r="T5" i="3"/>
  <c r="Z5" i="3" s="1"/>
  <c r="Q5" i="3"/>
  <c r="P5" i="3"/>
  <c r="O5" i="3" s="1"/>
  <c r="D16" i="16"/>
  <c r="J90" i="14"/>
  <c r="D107" i="3"/>
  <c r="J106" i="8"/>
  <c r="D62" i="3"/>
  <c r="J61" i="8"/>
  <c r="J42" i="12"/>
  <c r="M117" i="3"/>
  <c r="J116" i="1"/>
  <c r="M81" i="3"/>
  <c r="J80" i="1"/>
  <c r="J101" i="14"/>
  <c r="D31" i="3"/>
  <c r="J30" i="8"/>
  <c r="J41" i="12"/>
  <c r="D112" i="3"/>
  <c r="T112" i="3" s="1"/>
  <c r="Z112" i="3" s="1"/>
  <c r="J111" i="8"/>
  <c r="D38" i="3"/>
  <c r="J37" i="8"/>
  <c r="J25" i="12"/>
  <c r="M104" i="3"/>
  <c r="J103" i="1"/>
  <c r="J122" i="14"/>
  <c r="J37" i="14"/>
  <c r="D106" i="3"/>
  <c r="J105" i="8"/>
  <c r="D45" i="3"/>
  <c r="J44" i="8"/>
  <c r="J71" i="12"/>
  <c r="J57" i="12"/>
  <c r="J49" i="12"/>
  <c r="J33" i="12"/>
  <c r="J24" i="12"/>
  <c r="M124" i="3"/>
  <c r="J123" i="1"/>
  <c r="M116" i="3"/>
  <c r="Q116" i="3" s="1"/>
  <c r="S116" i="3" s="1"/>
  <c r="J115" i="1"/>
  <c r="M110" i="3"/>
  <c r="J109" i="1"/>
  <c r="M103" i="3"/>
  <c r="Q103" i="3" s="1"/>
  <c r="S103" i="3" s="1"/>
  <c r="J102" i="1"/>
  <c r="M95" i="3"/>
  <c r="J94" i="1"/>
  <c r="M87" i="3"/>
  <c r="J86" i="1"/>
  <c r="M80" i="3"/>
  <c r="Q80" i="3" s="1"/>
  <c r="S80" i="3" s="1"/>
  <c r="J79" i="1"/>
  <c r="M74" i="3"/>
  <c r="J73" i="1"/>
  <c r="M66" i="3"/>
  <c r="J65" i="1"/>
  <c r="J121" i="12"/>
  <c r="J112" i="12"/>
  <c r="J46" i="14"/>
  <c r="J121" i="14"/>
  <c r="J113" i="14"/>
  <c r="J107" i="14"/>
  <c r="J100" i="14"/>
  <c r="J92" i="14"/>
  <c r="J84" i="14"/>
  <c r="J71" i="14"/>
  <c r="J63" i="14"/>
  <c r="J52" i="14"/>
  <c r="J44" i="14"/>
  <c r="J36" i="14"/>
  <c r="J30" i="14"/>
  <c r="J24" i="14"/>
  <c r="J16" i="14"/>
  <c r="J117" i="8"/>
  <c r="D111" i="3"/>
  <c r="J110" i="8"/>
  <c r="D105" i="3"/>
  <c r="J104" i="8"/>
  <c r="D97" i="3"/>
  <c r="J96" i="8"/>
  <c r="D89" i="3"/>
  <c r="J88" i="8"/>
  <c r="D82" i="3"/>
  <c r="J81" i="8"/>
  <c r="D76" i="3"/>
  <c r="J75" i="8"/>
  <c r="D68" i="3"/>
  <c r="J67" i="8"/>
  <c r="D59" i="3"/>
  <c r="T59" i="3" s="1"/>
  <c r="Z59" i="3" s="1"/>
  <c r="J58" i="8"/>
  <c r="D52" i="3"/>
  <c r="J51" i="8"/>
  <c r="D44" i="3"/>
  <c r="J43" i="8"/>
  <c r="D30" i="3"/>
  <c r="J29" i="8"/>
  <c r="D24" i="3"/>
  <c r="J23" i="8"/>
  <c r="D16" i="3"/>
  <c r="J15" i="8"/>
  <c r="D10" i="3"/>
  <c r="J9" i="8"/>
  <c r="J97" i="12"/>
  <c r="J80" i="12"/>
  <c r="J69" i="12"/>
  <c r="J48" i="12"/>
  <c r="J40" i="12"/>
  <c r="J31" i="12"/>
  <c r="M123" i="3"/>
  <c r="J122" i="1"/>
  <c r="M115" i="3"/>
  <c r="Q115" i="3" s="1"/>
  <c r="S115" i="3" s="1"/>
  <c r="J114" i="1"/>
  <c r="M109" i="3"/>
  <c r="Q109" i="3" s="1"/>
  <c r="S109" i="3" s="1"/>
  <c r="J108" i="1"/>
  <c r="M102" i="3"/>
  <c r="Q102" i="3" s="1"/>
  <c r="S102" i="3" s="1"/>
  <c r="J101" i="1"/>
  <c r="M94" i="3"/>
  <c r="Q94" i="3" s="1"/>
  <c r="S94" i="3" s="1"/>
  <c r="J93" i="1"/>
  <c r="M86" i="3"/>
  <c r="Q86" i="3" s="1"/>
  <c r="S86" i="3" s="1"/>
  <c r="J85" i="1"/>
  <c r="M79" i="3"/>
  <c r="J78" i="1"/>
  <c r="M73" i="3"/>
  <c r="Q73" i="3" s="1"/>
  <c r="S73" i="3" s="1"/>
  <c r="J72" i="1"/>
  <c r="M65" i="3"/>
  <c r="Q65" i="3" s="1"/>
  <c r="S65" i="3" s="1"/>
  <c r="J64" i="1"/>
  <c r="J120" i="12"/>
  <c r="J110" i="12"/>
  <c r="J40" i="14"/>
  <c r="J120" i="14"/>
  <c r="J112" i="14"/>
  <c r="J99" i="14"/>
  <c r="J91" i="14"/>
  <c r="J83" i="14"/>
  <c r="J70" i="14"/>
  <c r="J62" i="14"/>
  <c r="J51" i="14"/>
  <c r="J43" i="14"/>
  <c r="J29" i="14"/>
  <c r="J23" i="14"/>
  <c r="J15" i="14"/>
  <c r="J9" i="14"/>
  <c r="J114" i="14"/>
  <c r="J72" i="14"/>
  <c r="D90" i="3"/>
  <c r="J89" i="8"/>
  <c r="D61" i="3"/>
  <c r="J60" i="8"/>
  <c r="D11" i="3"/>
  <c r="J10" i="8"/>
  <c r="J81" i="12"/>
  <c r="D104" i="3"/>
  <c r="J103" i="8"/>
  <c r="D81" i="3"/>
  <c r="J80" i="8"/>
  <c r="J50" i="8"/>
  <c r="D23" i="3"/>
  <c r="J22" i="8"/>
  <c r="J95" i="12"/>
  <c r="J39" i="12"/>
  <c r="J9" i="12"/>
  <c r="M101" i="3"/>
  <c r="J100" i="1"/>
  <c r="J119" i="14"/>
  <c r="J98" i="14"/>
  <c r="J57" i="14"/>
  <c r="J22" i="14"/>
  <c r="D124" i="3"/>
  <c r="J123" i="8"/>
  <c r="D116" i="3"/>
  <c r="J115" i="8"/>
  <c r="D110" i="3"/>
  <c r="J109" i="8"/>
  <c r="D103" i="3"/>
  <c r="J102" i="8"/>
  <c r="D95" i="3"/>
  <c r="J94" i="8"/>
  <c r="D87" i="3"/>
  <c r="J86" i="8"/>
  <c r="D80" i="3"/>
  <c r="J79" i="8"/>
  <c r="D74" i="3"/>
  <c r="J73" i="8"/>
  <c r="D66" i="3"/>
  <c r="J65" i="8"/>
  <c r="D50" i="3"/>
  <c r="J49" i="8"/>
  <c r="D42" i="3"/>
  <c r="J41" i="8"/>
  <c r="D35" i="3"/>
  <c r="J34" i="8"/>
  <c r="D28" i="3"/>
  <c r="J27" i="8"/>
  <c r="D22" i="3"/>
  <c r="J21" i="8"/>
  <c r="D8" i="3"/>
  <c r="J7" i="8"/>
  <c r="J104" i="12"/>
  <c r="J91" i="12"/>
  <c r="J67" i="12"/>
  <c r="J55" i="12"/>
  <c r="J46" i="12"/>
  <c r="J38" i="12"/>
  <c r="J30" i="12"/>
  <c r="J21" i="12"/>
  <c r="J8" i="12"/>
  <c r="M121" i="3"/>
  <c r="Q121" i="3" s="1"/>
  <c r="S121" i="3" s="1"/>
  <c r="J120" i="1"/>
  <c r="M113" i="3"/>
  <c r="Q113" i="3" s="1"/>
  <c r="S113" i="3" s="1"/>
  <c r="J112" i="1"/>
  <c r="M100" i="3"/>
  <c r="Q100" i="3" s="1"/>
  <c r="S100" i="3" s="1"/>
  <c r="J99" i="1"/>
  <c r="M92" i="3"/>
  <c r="Q92" i="3" s="1"/>
  <c r="S92" i="3" s="1"/>
  <c r="J91" i="1"/>
  <c r="M84" i="3"/>
  <c r="J83" i="1"/>
  <c r="M71" i="3"/>
  <c r="J70" i="1"/>
  <c r="M63" i="3"/>
  <c r="J62" i="1"/>
  <c r="J118" i="12"/>
  <c r="J109" i="12"/>
  <c r="J32" i="14"/>
  <c r="J118" i="14"/>
  <c r="J105" i="14"/>
  <c r="J97" i="14"/>
  <c r="J89" i="14"/>
  <c r="J82" i="14"/>
  <c r="J76" i="14"/>
  <c r="J68" i="14"/>
  <c r="J49" i="14"/>
  <c r="J41" i="14"/>
  <c r="J34" i="14"/>
  <c r="J27" i="14"/>
  <c r="J21" i="14"/>
  <c r="J7" i="14"/>
  <c r="D120" i="3"/>
  <c r="J119" i="8"/>
  <c r="D99" i="3"/>
  <c r="J98" i="8"/>
  <c r="D70" i="3"/>
  <c r="J69" i="8"/>
  <c r="D54" i="3"/>
  <c r="J53" i="8"/>
  <c r="D26" i="3"/>
  <c r="J25" i="8"/>
  <c r="J99" i="12"/>
  <c r="J50" i="12"/>
  <c r="J14" i="12"/>
  <c r="M96" i="3"/>
  <c r="J95" i="1"/>
  <c r="M67" i="3"/>
  <c r="Q67" i="3" s="1"/>
  <c r="S67" i="3" s="1"/>
  <c r="J66" i="1"/>
  <c r="J47" i="14"/>
  <c r="J93" i="14"/>
  <c r="J64" i="14"/>
  <c r="J17" i="14"/>
  <c r="D98" i="3"/>
  <c r="J97" i="8"/>
  <c r="D69" i="3"/>
  <c r="J68" i="8"/>
  <c r="D25" i="3"/>
  <c r="J24" i="8"/>
  <c r="J98" i="12"/>
  <c r="D75" i="3"/>
  <c r="J74" i="8"/>
  <c r="D43" i="3"/>
  <c r="J42" i="8"/>
  <c r="D15" i="3"/>
  <c r="J14" i="8"/>
  <c r="J79" i="12"/>
  <c r="J47" i="12"/>
  <c r="M122" i="3"/>
  <c r="J121" i="1"/>
  <c r="M93" i="3"/>
  <c r="J92" i="1"/>
  <c r="M64" i="3"/>
  <c r="Q64" i="3" s="1"/>
  <c r="S64" i="3" s="1"/>
  <c r="J63" i="1"/>
  <c r="J33" i="14"/>
  <c r="J50" i="14"/>
  <c r="J14" i="14"/>
  <c r="F90" i="3"/>
  <c r="D123" i="3"/>
  <c r="J122" i="8"/>
  <c r="D109" i="3"/>
  <c r="J108" i="8"/>
  <c r="D102" i="3"/>
  <c r="J101" i="8"/>
  <c r="D94" i="3"/>
  <c r="J93" i="8"/>
  <c r="D86" i="3"/>
  <c r="J85" i="8"/>
  <c r="D79" i="3"/>
  <c r="J78" i="8"/>
  <c r="D73" i="3"/>
  <c r="J72" i="8"/>
  <c r="D65" i="3"/>
  <c r="J64" i="8"/>
  <c r="D57" i="3"/>
  <c r="J56" i="8"/>
  <c r="D49" i="3"/>
  <c r="J48" i="8"/>
  <c r="D41" i="3"/>
  <c r="J40" i="8"/>
  <c r="D34" i="3"/>
  <c r="J33" i="8"/>
  <c r="D21" i="3"/>
  <c r="J20" i="8"/>
  <c r="D14" i="3"/>
  <c r="J13" i="8"/>
  <c r="D7" i="3"/>
  <c r="J6" i="8"/>
  <c r="J103" i="12"/>
  <c r="J90" i="12"/>
  <c r="J77" i="12"/>
  <c r="J65" i="12"/>
  <c r="J54" i="12"/>
  <c r="J29" i="12"/>
  <c r="J19" i="12"/>
  <c r="J7" i="12"/>
  <c r="M120" i="3"/>
  <c r="Q120" i="3" s="1"/>
  <c r="S120" i="3" s="1"/>
  <c r="J119" i="1"/>
  <c r="M112" i="3"/>
  <c r="J111" i="1"/>
  <c r="M107" i="3"/>
  <c r="J106" i="1"/>
  <c r="M99" i="3"/>
  <c r="J98" i="1"/>
  <c r="M91" i="3"/>
  <c r="Q91" i="3" s="1"/>
  <c r="S91" i="3" s="1"/>
  <c r="J90" i="1"/>
  <c r="M78" i="3"/>
  <c r="Q78" i="3" s="1"/>
  <c r="S78" i="3" s="1"/>
  <c r="J77" i="1"/>
  <c r="M70" i="3"/>
  <c r="Q70" i="3" s="1"/>
  <c r="S70" i="3" s="1"/>
  <c r="J69" i="1"/>
  <c r="M62" i="3"/>
  <c r="J61" i="1"/>
  <c r="J117" i="12"/>
  <c r="J108" i="12"/>
  <c r="J110" i="14"/>
  <c r="J104" i="14"/>
  <c r="J96" i="14"/>
  <c r="J88" i="14"/>
  <c r="J81" i="14"/>
  <c r="J67" i="14"/>
  <c r="J56" i="14"/>
  <c r="J48" i="14"/>
  <c r="J20" i="14"/>
  <c r="J13" i="14"/>
  <c r="J72" i="12"/>
  <c r="M75" i="3"/>
  <c r="J74" i="1"/>
  <c r="J108" i="14"/>
  <c r="J78" i="14"/>
  <c r="J25" i="14"/>
  <c r="D119" i="3"/>
  <c r="J118" i="8"/>
  <c r="D83" i="3"/>
  <c r="J82" i="8"/>
  <c r="D53" i="3"/>
  <c r="J52" i="8"/>
  <c r="D17" i="3"/>
  <c r="J16" i="8"/>
  <c r="D96" i="3"/>
  <c r="J95" i="8"/>
  <c r="D36" i="3"/>
  <c r="J35" i="8"/>
  <c r="J105" i="12"/>
  <c r="J56" i="12"/>
  <c r="J22" i="12"/>
  <c r="M108" i="3"/>
  <c r="J107" i="1"/>
  <c r="M72" i="3"/>
  <c r="Q72" i="3" s="1"/>
  <c r="S72" i="3" s="1"/>
  <c r="J71" i="1"/>
  <c r="J111" i="14"/>
  <c r="J77" i="14"/>
  <c r="J42" i="14"/>
  <c r="J8" i="14"/>
  <c r="D122" i="3"/>
  <c r="J121" i="8"/>
  <c r="D114" i="3"/>
  <c r="J113" i="8"/>
  <c r="D108" i="3"/>
  <c r="J107" i="8"/>
  <c r="D101" i="3"/>
  <c r="J100" i="8"/>
  <c r="D93" i="3"/>
  <c r="J92" i="8"/>
  <c r="D85" i="3"/>
  <c r="J84" i="8"/>
  <c r="D72" i="3"/>
  <c r="J71" i="8"/>
  <c r="D64" i="3"/>
  <c r="J63" i="8"/>
  <c r="D56" i="3"/>
  <c r="J55" i="8"/>
  <c r="D48" i="3"/>
  <c r="J47" i="8"/>
  <c r="D40" i="3"/>
  <c r="J39" i="8"/>
  <c r="D33" i="3"/>
  <c r="J32" i="8"/>
  <c r="D27" i="3"/>
  <c r="J26" i="8"/>
  <c r="D6" i="3"/>
  <c r="J5" i="8"/>
  <c r="J101" i="12"/>
  <c r="J84" i="12"/>
  <c r="J76" i="12"/>
  <c r="J64" i="12"/>
  <c r="J53" i="12"/>
  <c r="J44" i="12"/>
  <c r="J36" i="12"/>
  <c r="J28" i="12"/>
  <c r="J17" i="12"/>
  <c r="J5" i="12"/>
  <c r="M119" i="3"/>
  <c r="Q119" i="3" s="1"/>
  <c r="S119" i="3" s="1"/>
  <c r="J118" i="1"/>
  <c r="M106" i="3"/>
  <c r="Q106" i="3" s="1"/>
  <c r="S106" i="3" s="1"/>
  <c r="J105" i="1"/>
  <c r="M98" i="3"/>
  <c r="Q98" i="3" s="1"/>
  <c r="S98" i="3" s="1"/>
  <c r="J97" i="1"/>
  <c r="M90" i="3"/>
  <c r="J89" i="1"/>
  <c r="M83" i="3"/>
  <c r="J82" i="1"/>
  <c r="M77" i="3"/>
  <c r="J76" i="1"/>
  <c r="M69" i="3"/>
  <c r="Q69" i="3" s="1"/>
  <c r="S69" i="3" s="1"/>
  <c r="J68" i="1"/>
  <c r="M61" i="3"/>
  <c r="J60" i="1"/>
  <c r="J115" i="12"/>
  <c r="J107" i="12"/>
  <c r="J6" i="14"/>
  <c r="J116" i="14"/>
  <c r="J103" i="14"/>
  <c r="J95" i="14"/>
  <c r="J87" i="14"/>
  <c r="J80" i="14"/>
  <c r="J74" i="14"/>
  <c r="J66" i="14"/>
  <c r="J55" i="14"/>
  <c r="J39" i="14"/>
  <c r="J26" i="14"/>
  <c r="J19" i="14"/>
  <c r="J5" i="14"/>
  <c r="D91" i="3"/>
  <c r="J90" i="8"/>
  <c r="D78" i="3"/>
  <c r="J77" i="8"/>
  <c r="J45" i="8"/>
  <c r="D18" i="3"/>
  <c r="J17" i="8"/>
  <c r="J82" i="12"/>
  <c r="M88" i="3"/>
  <c r="J87" i="1"/>
  <c r="J113" i="12"/>
  <c r="J85" i="14"/>
  <c r="J53" i="14"/>
  <c r="J45" i="14"/>
  <c r="D77" i="3"/>
  <c r="J76" i="8"/>
  <c r="D37" i="3"/>
  <c r="J36" i="8"/>
  <c r="D117" i="3"/>
  <c r="J116" i="8"/>
  <c r="D88" i="3"/>
  <c r="J87" i="8"/>
  <c r="D58" i="3"/>
  <c r="J57" i="8"/>
  <c r="D29" i="3"/>
  <c r="J28" i="8"/>
  <c r="D9" i="3"/>
  <c r="J8" i="8"/>
  <c r="J68" i="12"/>
  <c r="M114" i="3"/>
  <c r="Q114" i="3" s="1"/>
  <c r="S114" i="3" s="1"/>
  <c r="J113" i="1"/>
  <c r="M85" i="3"/>
  <c r="Q85" i="3" s="1"/>
  <c r="S85" i="3" s="1"/>
  <c r="J84" i="1"/>
  <c r="J119" i="12"/>
  <c r="J106" i="14"/>
  <c r="J69" i="14"/>
  <c r="J35" i="14"/>
  <c r="J28" i="14"/>
  <c r="D121" i="3"/>
  <c r="T121" i="3" s="1"/>
  <c r="Z121" i="3" s="1"/>
  <c r="J120" i="8"/>
  <c r="D113" i="3"/>
  <c r="J112" i="8"/>
  <c r="D100" i="3"/>
  <c r="J99" i="8"/>
  <c r="D92" i="3"/>
  <c r="J91" i="8"/>
  <c r="D84" i="3"/>
  <c r="J83" i="8"/>
  <c r="D71" i="3"/>
  <c r="J70" i="8"/>
  <c r="D63" i="3"/>
  <c r="J62" i="8"/>
  <c r="D55" i="3"/>
  <c r="J54" i="8"/>
  <c r="D47" i="3"/>
  <c r="J46" i="8"/>
  <c r="D39" i="3"/>
  <c r="J38" i="8"/>
  <c r="D32" i="3"/>
  <c r="J31" i="8"/>
  <c r="D19" i="3"/>
  <c r="J18" i="8"/>
  <c r="J4" i="8"/>
  <c r="J100" i="12"/>
  <c r="J75" i="12"/>
  <c r="J63" i="12"/>
  <c r="J52" i="12"/>
  <c r="J35" i="12"/>
  <c r="J26" i="12"/>
  <c r="J4" i="12"/>
  <c r="M118" i="3"/>
  <c r="Q118" i="3" s="1"/>
  <c r="S118" i="3" s="1"/>
  <c r="J117" i="1"/>
  <c r="M111" i="3"/>
  <c r="Q111" i="3" s="1"/>
  <c r="S111" i="3" s="1"/>
  <c r="J110" i="1"/>
  <c r="M105" i="3"/>
  <c r="J104" i="1"/>
  <c r="M97" i="3"/>
  <c r="J96" i="1"/>
  <c r="M89" i="3"/>
  <c r="Q89" i="3" s="1"/>
  <c r="S89" i="3" s="1"/>
  <c r="J88" i="1"/>
  <c r="M82" i="3"/>
  <c r="J81" i="1"/>
  <c r="M76" i="3"/>
  <c r="J75" i="1"/>
  <c r="M68" i="3"/>
  <c r="Q68" i="3" s="1"/>
  <c r="S68" i="3" s="1"/>
  <c r="J67" i="1"/>
  <c r="J6" i="2"/>
  <c r="L7" i="3"/>
  <c r="J114" i="12"/>
  <c r="J123" i="14"/>
  <c r="J115" i="14"/>
  <c r="J109" i="14"/>
  <c r="J102" i="14"/>
  <c r="J94" i="14"/>
  <c r="J86" i="14"/>
  <c r="J79" i="14"/>
  <c r="J73" i="14"/>
  <c r="J65" i="14"/>
  <c r="J54" i="14"/>
  <c r="J38" i="14"/>
  <c r="J31" i="14"/>
  <c r="J18" i="14"/>
  <c r="J4" i="14"/>
  <c r="J117" i="14"/>
  <c r="D115" i="3"/>
  <c r="J114" i="8"/>
  <c r="J75" i="14"/>
  <c r="D67" i="3"/>
  <c r="J66" i="8"/>
  <c r="J62" i="12"/>
  <c r="J51" i="12"/>
  <c r="J45" i="12"/>
  <c r="J43" i="12"/>
  <c r="J37" i="12"/>
  <c r="J34" i="12"/>
  <c r="J23" i="12"/>
  <c r="D20" i="3"/>
  <c r="J19" i="8"/>
  <c r="J15" i="12"/>
  <c r="J12" i="12"/>
  <c r="D13" i="3"/>
  <c r="J12" i="8"/>
  <c r="J12" i="6"/>
  <c r="G13" i="3"/>
  <c r="J12" i="14"/>
  <c r="J11" i="14"/>
  <c r="J10" i="14"/>
  <c r="H123" i="2"/>
  <c r="J123" i="2" s="1"/>
  <c r="H119" i="2"/>
  <c r="H117" i="2"/>
  <c r="L118" i="3" s="1"/>
  <c r="T118" i="3" s="1"/>
  <c r="Z118" i="3" s="1"/>
  <c r="H115" i="2"/>
  <c r="H113" i="2"/>
  <c r="L114" i="3" s="1"/>
  <c r="H110" i="2"/>
  <c r="L111" i="3" s="1"/>
  <c r="H109" i="2"/>
  <c r="L110" i="3" s="1"/>
  <c r="H107" i="2"/>
  <c r="L108" i="3" s="1"/>
  <c r="H106" i="2"/>
  <c r="L107" i="3" s="1"/>
  <c r="H104" i="2"/>
  <c r="L105" i="3" s="1"/>
  <c r="H102" i="2"/>
  <c r="L103" i="3" s="1"/>
  <c r="H100" i="2"/>
  <c r="L101" i="3" s="1"/>
  <c r="H98" i="2"/>
  <c r="L99" i="3" s="1"/>
  <c r="H96" i="2"/>
  <c r="L97" i="3" s="1"/>
  <c r="H94" i="2"/>
  <c r="L95" i="3" s="1"/>
  <c r="H92" i="2"/>
  <c r="L93" i="3" s="1"/>
  <c r="H90" i="2"/>
  <c r="L91" i="3" s="1"/>
  <c r="H88" i="2"/>
  <c r="L89" i="3" s="1"/>
  <c r="H86" i="2"/>
  <c r="L87" i="3" s="1"/>
  <c r="H84" i="2"/>
  <c r="L85" i="3" s="1"/>
  <c r="H81" i="2"/>
  <c r="L82" i="3" s="1"/>
  <c r="H79" i="2"/>
  <c r="L80" i="3" s="1"/>
  <c r="H77" i="2"/>
  <c r="H75" i="2"/>
  <c r="L76" i="3" s="1"/>
  <c r="T76" i="3" s="1"/>
  <c r="Z76" i="3" s="1"/>
  <c r="H73" i="2"/>
  <c r="L74" i="3" s="1"/>
  <c r="H71" i="2"/>
  <c r="L72" i="3" s="1"/>
  <c r="H69" i="2"/>
  <c r="L70" i="3" s="1"/>
  <c r="H67" i="2"/>
  <c r="L68" i="3" s="1"/>
  <c r="H65" i="2"/>
  <c r="L66" i="3" s="1"/>
  <c r="H63" i="2"/>
  <c r="L64" i="3" s="1"/>
  <c r="H61" i="2"/>
  <c r="L62" i="3" s="1"/>
  <c r="H122" i="2"/>
  <c r="L123" i="3" s="1"/>
  <c r="H118" i="2"/>
  <c r="L119" i="3" s="1"/>
  <c r="H116" i="2"/>
  <c r="L117" i="3" s="1"/>
  <c r="H114" i="2"/>
  <c r="L115" i="3" s="1"/>
  <c r="H112" i="2"/>
  <c r="L113" i="3" s="1"/>
  <c r="H108" i="2"/>
  <c r="L109" i="3" s="1"/>
  <c r="H105" i="2"/>
  <c r="L106" i="3" s="1"/>
  <c r="H103" i="2"/>
  <c r="L104" i="3" s="1"/>
  <c r="H101" i="2"/>
  <c r="L102" i="3" s="1"/>
  <c r="H99" i="2"/>
  <c r="L100" i="3" s="1"/>
  <c r="H97" i="2"/>
  <c r="L98" i="3" s="1"/>
  <c r="H95" i="2"/>
  <c r="L96" i="3" s="1"/>
  <c r="H93" i="2"/>
  <c r="L94" i="3" s="1"/>
  <c r="H91" i="2"/>
  <c r="L92" i="3" s="1"/>
  <c r="H87" i="2"/>
  <c r="L88" i="3" s="1"/>
  <c r="H85" i="2"/>
  <c r="L86" i="3" s="1"/>
  <c r="H83" i="2"/>
  <c r="L84" i="3" s="1"/>
  <c r="H82" i="2"/>
  <c r="L83" i="3" s="1"/>
  <c r="H80" i="2"/>
  <c r="L81" i="3" s="1"/>
  <c r="H78" i="2"/>
  <c r="H76" i="2"/>
  <c r="L77" i="3" s="1"/>
  <c r="H74" i="2"/>
  <c r="L75" i="3" s="1"/>
  <c r="H72" i="2"/>
  <c r="H70" i="2"/>
  <c r="H68" i="2"/>
  <c r="L69" i="3" s="1"/>
  <c r="T69" i="3" s="1"/>
  <c r="Z69" i="3" s="1"/>
  <c r="H66" i="2"/>
  <c r="L67" i="3" s="1"/>
  <c r="H64" i="2"/>
  <c r="L65" i="3" s="1"/>
  <c r="H62" i="2"/>
  <c r="L63" i="3" s="1"/>
  <c r="H60" i="2"/>
  <c r="L61" i="3" s="1"/>
  <c r="J114" i="3"/>
  <c r="J82" i="7"/>
  <c r="H11" i="8"/>
  <c r="J121" i="5"/>
  <c r="J111" i="5"/>
  <c r="J82" i="5"/>
  <c r="H57" i="3"/>
  <c r="Q57" i="3" s="1"/>
  <c r="S57" i="3" s="1"/>
  <c r="H53" i="3"/>
  <c r="H48" i="3"/>
  <c r="Q48" i="3" s="1"/>
  <c r="H44" i="3"/>
  <c r="H40" i="3"/>
  <c r="H33" i="3"/>
  <c r="H31" i="3"/>
  <c r="Q31" i="3" s="1"/>
  <c r="S31" i="3" s="1"/>
  <c r="H21" i="3"/>
  <c r="H13" i="3"/>
  <c r="H9" i="3"/>
  <c r="H25" i="3"/>
  <c r="H7" i="3"/>
  <c r="H56" i="3"/>
  <c r="H52" i="3"/>
  <c r="Q52" i="3" s="1"/>
  <c r="S52" i="3" s="1"/>
  <c r="H47" i="3"/>
  <c r="H43" i="3"/>
  <c r="Q43" i="3" s="1"/>
  <c r="H39" i="3"/>
  <c r="H36" i="3"/>
  <c r="H30" i="3"/>
  <c r="H26" i="3"/>
  <c r="H20" i="3"/>
  <c r="H15" i="3"/>
  <c r="Q15" i="3" s="1"/>
  <c r="S15" i="3" s="1"/>
  <c r="H12" i="3"/>
  <c r="H51" i="3"/>
  <c r="J114" i="5"/>
  <c r="J117" i="5"/>
  <c r="J109" i="5"/>
  <c r="J106" i="5"/>
  <c r="J102" i="5"/>
  <c r="J96" i="5"/>
  <c r="J91" i="5"/>
  <c r="J83" i="5"/>
  <c r="J79" i="5"/>
  <c r="J77" i="5"/>
  <c r="J73" i="5"/>
  <c r="J65" i="5"/>
  <c r="J61" i="5"/>
  <c r="H58" i="3"/>
  <c r="J57" i="5"/>
  <c r="H55" i="3"/>
  <c r="Q55" i="3" s="1"/>
  <c r="S55" i="3" s="1"/>
  <c r="J54" i="5"/>
  <c r="H50" i="3"/>
  <c r="J49" i="5"/>
  <c r="H46" i="3"/>
  <c r="J45" i="5"/>
  <c r="H42" i="3"/>
  <c r="Q42" i="3" s="1"/>
  <c r="J41" i="5"/>
  <c r="H38" i="3"/>
  <c r="J37" i="5"/>
  <c r="H35" i="3"/>
  <c r="Q35" i="3" s="1"/>
  <c r="J34" i="5"/>
  <c r="H32" i="3"/>
  <c r="J31" i="5"/>
  <c r="H29" i="3"/>
  <c r="Q29" i="3" s="1"/>
  <c r="S29" i="3" s="1"/>
  <c r="J28" i="5"/>
  <c r="H23" i="3"/>
  <c r="J22" i="5"/>
  <c r="H18" i="3"/>
  <c r="Q18" i="3" s="1"/>
  <c r="J17" i="5"/>
  <c r="H14" i="3"/>
  <c r="J13" i="5"/>
  <c r="J10" i="5"/>
  <c r="H8" i="3"/>
  <c r="J7" i="5"/>
  <c r="J97" i="5"/>
  <c r="J86" i="5"/>
  <c r="J70" i="5"/>
  <c r="H28" i="3"/>
  <c r="Q28" i="3" s="1"/>
  <c r="S28" i="3" s="1"/>
  <c r="J27" i="5"/>
  <c r="H19" i="3"/>
  <c r="J18" i="5"/>
  <c r="J115" i="5"/>
  <c r="J120" i="5"/>
  <c r="J116" i="5"/>
  <c r="J108" i="5"/>
  <c r="J105" i="5"/>
  <c r="J101" i="5"/>
  <c r="J95" i="5"/>
  <c r="J90" i="5"/>
  <c r="J78" i="5"/>
  <c r="J76" i="5"/>
  <c r="J72" i="5"/>
  <c r="J64" i="5"/>
  <c r="J60" i="5"/>
  <c r="H54" i="3"/>
  <c r="J53" i="5"/>
  <c r="H49" i="3"/>
  <c r="J48" i="5"/>
  <c r="H45" i="3"/>
  <c r="J44" i="5"/>
  <c r="H41" i="3"/>
  <c r="Q41" i="3" s="1"/>
  <c r="S41" i="3" s="1"/>
  <c r="J40" i="5"/>
  <c r="H37" i="3"/>
  <c r="J36" i="5"/>
  <c r="H34" i="3"/>
  <c r="J33" i="5"/>
  <c r="H27" i="3"/>
  <c r="J26" i="5"/>
  <c r="H22" i="3"/>
  <c r="J21" i="5"/>
  <c r="H17" i="3"/>
  <c r="J16" i="5"/>
  <c r="H10" i="3"/>
  <c r="J9" i="5"/>
  <c r="H6" i="3"/>
  <c r="J5" i="5"/>
  <c r="J93" i="5"/>
  <c r="J85" i="5"/>
  <c r="J69" i="5"/>
  <c r="J52" i="1"/>
  <c r="J44" i="1"/>
  <c r="J36" i="1"/>
  <c r="J25" i="1"/>
  <c r="J17" i="1"/>
  <c r="J11" i="1"/>
  <c r="J4" i="1"/>
  <c r="J57" i="1"/>
  <c r="J54" i="1"/>
  <c r="J50" i="1"/>
  <c r="J46" i="1"/>
  <c r="J42" i="1"/>
  <c r="J38" i="1"/>
  <c r="J35" i="1"/>
  <c r="J29" i="1"/>
  <c r="J26" i="1"/>
  <c r="J23" i="1"/>
  <c r="J19" i="1"/>
  <c r="J15" i="1"/>
  <c r="J9" i="1"/>
  <c r="J6" i="1"/>
  <c r="J56" i="1"/>
  <c r="J48" i="1"/>
  <c r="J40" i="1"/>
  <c r="J33" i="1"/>
  <c r="J27" i="1"/>
  <c r="J16" i="1"/>
  <c r="J18" i="1"/>
  <c r="J14" i="1"/>
  <c r="J8" i="1"/>
  <c r="J19" i="9"/>
  <c r="J9" i="9"/>
  <c r="J93" i="9"/>
  <c r="J18" i="9"/>
  <c r="J12" i="9"/>
  <c r="J5" i="9"/>
  <c r="J17" i="9"/>
  <c r="J11" i="9"/>
  <c r="J4" i="9"/>
  <c r="J15" i="9"/>
  <c r="J6" i="9"/>
  <c r="J14" i="9"/>
  <c r="J8" i="9"/>
  <c r="J95" i="9"/>
  <c r="J20" i="9"/>
  <c r="J16" i="9"/>
  <c r="J13" i="9"/>
  <c r="J10" i="9"/>
  <c r="J7" i="9"/>
  <c r="J56" i="2"/>
  <c r="J40" i="2"/>
  <c r="J47" i="2"/>
  <c r="J32" i="2"/>
  <c r="J24" i="2"/>
  <c r="J46" i="2"/>
  <c r="J44" i="2"/>
  <c r="J27" i="2"/>
  <c r="J120" i="2"/>
  <c r="J51" i="2"/>
  <c r="J14" i="10"/>
  <c r="J12" i="10"/>
  <c r="J8" i="10"/>
  <c r="J17" i="10"/>
  <c r="J11" i="10"/>
  <c r="J4" i="10"/>
  <c r="J19" i="10"/>
  <c r="J15" i="10"/>
  <c r="J9" i="10"/>
  <c r="J6" i="10"/>
  <c r="J18" i="10"/>
  <c r="J5" i="10"/>
  <c r="J20" i="10"/>
  <c r="J16" i="10"/>
  <c r="J13" i="10"/>
  <c r="J10" i="10"/>
  <c r="J7" i="10"/>
  <c r="J16" i="4"/>
  <c r="J90" i="4"/>
  <c r="J50" i="4"/>
  <c r="J42" i="4"/>
  <c r="J35" i="4"/>
  <c r="J29" i="4"/>
  <c r="J26" i="4"/>
  <c r="J23" i="4"/>
  <c r="J19" i="4"/>
  <c r="J15" i="4"/>
  <c r="J6" i="4"/>
  <c r="J18" i="4"/>
  <c r="J14" i="4"/>
  <c r="J8" i="4"/>
  <c r="J94" i="4"/>
  <c r="J57" i="4"/>
  <c r="J46" i="4"/>
  <c r="J38" i="4"/>
  <c r="J9" i="4"/>
  <c r="J92" i="4"/>
  <c r="J88" i="4"/>
  <c r="J56" i="4"/>
  <c r="J52" i="4"/>
  <c r="J48" i="4"/>
  <c r="J44" i="4"/>
  <c r="J40" i="4"/>
  <c r="J36" i="4"/>
  <c r="J33" i="4"/>
  <c r="J27" i="4"/>
  <c r="J25" i="4"/>
  <c r="J21" i="4"/>
  <c r="J17" i="4"/>
  <c r="J11" i="4"/>
  <c r="J119" i="7"/>
  <c r="J111" i="7"/>
  <c r="J106" i="7"/>
  <c r="J98" i="7"/>
  <c r="J50" i="7"/>
  <c r="J122" i="7"/>
  <c r="J108" i="7"/>
  <c r="J101" i="7"/>
  <c r="J85" i="7"/>
  <c r="J72" i="7"/>
  <c r="J64" i="7"/>
  <c r="J49" i="7"/>
  <c r="J41" i="7"/>
  <c r="J37" i="7"/>
  <c r="J31" i="7"/>
  <c r="J28" i="7"/>
  <c r="J18" i="7"/>
  <c r="J14" i="7"/>
  <c r="J5" i="7"/>
  <c r="J121" i="7"/>
  <c r="J113" i="7"/>
  <c r="J107" i="7"/>
  <c r="J104" i="7"/>
  <c r="J100" i="7"/>
  <c r="J96" i="7"/>
  <c r="J92" i="7"/>
  <c r="J84" i="7"/>
  <c r="J75" i="7"/>
  <c r="J71" i="7"/>
  <c r="J67" i="7"/>
  <c r="J63" i="7"/>
  <c r="J56" i="7"/>
  <c r="J48" i="7"/>
  <c r="J44" i="7"/>
  <c r="J36" i="7"/>
  <c r="J33" i="7"/>
  <c r="J27" i="7"/>
  <c r="J21" i="7"/>
  <c r="J17" i="7"/>
  <c r="J11" i="7"/>
  <c r="J123" i="7"/>
  <c r="J115" i="7"/>
  <c r="J109" i="7"/>
  <c r="J94" i="7"/>
  <c r="J86" i="7"/>
  <c r="J77" i="7"/>
  <c r="J69" i="7"/>
  <c r="J65" i="7"/>
  <c r="J57" i="7"/>
  <c r="J54" i="7"/>
  <c r="J46" i="7"/>
  <c r="J42" i="7"/>
  <c r="J35" i="7"/>
  <c r="J29" i="7"/>
  <c r="J26" i="7"/>
  <c r="J23" i="7"/>
  <c r="J19" i="7"/>
  <c r="J15" i="7"/>
  <c r="J9" i="7"/>
  <c r="J118" i="7"/>
  <c r="J105" i="7"/>
  <c r="J97" i="7"/>
  <c r="J89" i="7"/>
  <c r="J76" i="7"/>
  <c r="J53" i="7"/>
  <c r="J45" i="7"/>
  <c r="J12" i="7"/>
  <c r="J120" i="7"/>
  <c r="J116" i="7"/>
  <c r="J103" i="7"/>
  <c r="J99" i="7"/>
  <c r="J95" i="7"/>
  <c r="J87" i="7"/>
  <c r="J83" i="7"/>
  <c r="J80" i="7"/>
  <c r="J74" i="7"/>
  <c r="J66" i="7"/>
  <c r="J62" i="7"/>
  <c r="J51" i="7"/>
  <c r="J43" i="7"/>
  <c r="J39" i="7"/>
  <c r="J30" i="7"/>
  <c r="J24" i="7"/>
  <c r="J16" i="7"/>
  <c r="J13" i="7"/>
  <c r="J10" i="7"/>
  <c r="J3" i="5"/>
  <c r="J112" i="6"/>
  <c r="J99" i="6"/>
  <c r="J62" i="6"/>
  <c r="J20" i="6"/>
  <c r="J7" i="6"/>
  <c r="J117" i="4"/>
  <c r="J104" i="4"/>
  <c r="J81" i="4"/>
  <c r="J71" i="4"/>
  <c r="J63" i="4"/>
  <c r="J116" i="9"/>
  <c r="J87" i="9"/>
  <c r="J62" i="9"/>
  <c r="J40" i="3"/>
  <c r="T40" i="3" s="1"/>
  <c r="Z40" i="3" s="1"/>
  <c r="J39" i="9"/>
  <c r="J14" i="2"/>
  <c r="J8" i="2"/>
  <c r="J109" i="6"/>
  <c r="J94" i="6"/>
  <c r="J90" i="6"/>
  <c r="J79" i="6"/>
  <c r="J77" i="6"/>
  <c r="J73" i="6"/>
  <c r="J65" i="6"/>
  <c r="J61" i="6"/>
  <c r="J57" i="6"/>
  <c r="J54" i="6"/>
  <c r="J46" i="6"/>
  <c r="J38" i="6"/>
  <c r="J29" i="6"/>
  <c r="J19" i="6"/>
  <c r="J9" i="6"/>
  <c r="I4" i="3"/>
  <c r="J3" i="4"/>
  <c r="J120" i="4"/>
  <c r="J116" i="4"/>
  <c r="J112" i="4"/>
  <c r="J103" i="4"/>
  <c r="J99" i="4"/>
  <c r="J95" i="4"/>
  <c r="J87" i="4"/>
  <c r="J83" i="4"/>
  <c r="J80" i="4"/>
  <c r="J74" i="4"/>
  <c r="J62" i="4"/>
  <c r="I56" i="3"/>
  <c r="J55" i="4"/>
  <c r="I52" i="3"/>
  <c r="J51" i="4"/>
  <c r="J39" i="4"/>
  <c r="I33" i="3"/>
  <c r="J32" i="4"/>
  <c r="I25" i="3"/>
  <c r="J24" i="4"/>
  <c r="I21" i="3"/>
  <c r="J20" i="4"/>
  <c r="I14" i="3"/>
  <c r="J13" i="4"/>
  <c r="J10" i="4"/>
  <c r="I8" i="3"/>
  <c r="J7" i="4"/>
  <c r="J123" i="9"/>
  <c r="J119" i="9"/>
  <c r="J115" i="9"/>
  <c r="J111" i="9"/>
  <c r="J109" i="9"/>
  <c r="J106" i="9"/>
  <c r="J102" i="9"/>
  <c r="J98" i="9"/>
  <c r="J94" i="9"/>
  <c r="J86" i="9"/>
  <c r="J79" i="9"/>
  <c r="J73" i="9"/>
  <c r="J69" i="9"/>
  <c r="J65" i="9"/>
  <c r="J58" i="3"/>
  <c r="J57" i="9"/>
  <c r="J51" i="3"/>
  <c r="J50" i="9"/>
  <c r="J47" i="3"/>
  <c r="J46" i="9"/>
  <c r="J39" i="3"/>
  <c r="J38" i="9"/>
  <c r="J36" i="3"/>
  <c r="J35" i="9"/>
  <c r="J30" i="3"/>
  <c r="J29" i="9"/>
  <c r="J24" i="3"/>
  <c r="J23" i="9"/>
  <c r="J21" i="2"/>
  <c r="J11" i="2"/>
  <c r="J120" i="6"/>
  <c r="J95" i="6"/>
  <c r="J51" i="6"/>
  <c r="J39" i="6"/>
  <c r="J13" i="6"/>
  <c r="J121" i="4"/>
  <c r="J107" i="4"/>
  <c r="J96" i="4"/>
  <c r="J84" i="4"/>
  <c r="J112" i="9"/>
  <c r="J103" i="9"/>
  <c r="J91" i="9"/>
  <c r="J74" i="9"/>
  <c r="J66" i="9"/>
  <c r="J52" i="3"/>
  <c r="J51" i="9"/>
  <c r="J33" i="3"/>
  <c r="J32" i="9"/>
  <c r="J25" i="3"/>
  <c r="J24" i="9"/>
  <c r="J18" i="2"/>
  <c r="J123" i="6"/>
  <c r="J106" i="6"/>
  <c r="J105" i="6"/>
  <c r="J82" i="6"/>
  <c r="J72" i="6"/>
  <c r="J60" i="6"/>
  <c r="J53" i="6"/>
  <c r="J22" i="6"/>
  <c r="J123" i="4"/>
  <c r="J119" i="4"/>
  <c r="J111" i="4"/>
  <c r="J109" i="4"/>
  <c r="J106" i="4"/>
  <c r="J102" i="4"/>
  <c r="J98" i="4"/>
  <c r="J86" i="4"/>
  <c r="J79" i="4"/>
  <c r="J77" i="4"/>
  <c r="J69" i="4"/>
  <c r="J65" i="4"/>
  <c r="J122" i="9"/>
  <c r="J108" i="9"/>
  <c r="J105" i="9"/>
  <c r="J101" i="9"/>
  <c r="J97" i="9"/>
  <c r="J89" i="9"/>
  <c r="J85" i="9"/>
  <c r="J78" i="9"/>
  <c r="J76" i="9"/>
  <c r="J72" i="9"/>
  <c r="J68" i="9"/>
  <c r="J54" i="3"/>
  <c r="J53" i="9"/>
  <c r="J50" i="3"/>
  <c r="J49" i="9"/>
  <c r="J42" i="3"/>
  <c r="J41" i="9"/>
  <c r="J38" i="3"/>
  <c r="J37" i="9"/>
  <c r="J35" i="3"/>
  <c r="J34" i="9"/>
  <c r="J29" i="3"/>
  <c r="J28" i="9"/>
  <c r="J23" i="3"/>
  <c r="J22" i="9"/>
  <c r="J16" i="2"/>
  <c r="J13" i="2"/>
  <c r="J10" i="2"/>
  <c r="J7" i="2"/>
  <c r="J116" i="6"/>
  <c r="J103" i="6"/>
  <c r="J91" i="6"/>
  <c r="J83" i="6"/>
  <c r="J74" i="6"/>
  <c r="J55" i="6"/>
  <c r="J43" i="6"/>
  <c r="J30" i="6"/>
  <c r="J10" i="6"/>
  <c r="J4" i="4"/>
  <c r="J113" i="4"/>
  <c r="J110" i="4"/>
  <c r="J100" i="4"/>
  <c r="J67" i="4"/>
  <c r="J3" i="9"/>
  <c r="J99" i="9"/>
  <c r="J83" i="9"/>
  <c r="J80" i="9"/>
  <c r="J70" i="9"/>
  <c r="J56" i="3"/>
  <c r="J55" i="9"/>
  <c r="J31" i="3"/>
  <c r="J30" i="9"/>
  <c r="J5" i="2"/>
  <c r="J102" i="6"/>
  <c r="J122" i="6"/>
  <c r="J118" i="6"/>
  <c r="J108" i="6"/>
  <c r="J101" i="6"/>
  <c r="J89" i="6"/>
  <c r="J78" i="6"/>
  <c r="J76" i="6"/>
  <c r="J64" i="6"/>
  <c r="J49" i="6"/>
  <c r="J37" i="6"/>
  <c r="J34" i="6"/>
  <c r="J28" i="6"/>
  <c r="J14" i="6"/>
  <c r="J8" i="6"/>
  <c r="J5" i="6"/>
  <c r="J115" i="4"/>
  <c r="J121" i="6"/>
  <c r="J117" i="6"/>
  <c r="J113" i="6"/>
  <c r="J110" i="6"/>
  <c r="J104" i="6"/>
  <c r="J100" i="6"/>
  <c r="J92" i="6"/>
  <c r="J84" i="6"/>
  <c r="J81" i="6"/>
  <c r="J67" i="6"/>
  <c r="J63" i="6"/>
  <c r="J56" i="6"/>
  <c r="J52" i="6"/>
  <c r="J48" i="6"/>
  <c r="J40" i="6"/>
  <c r="J36" i="6"/>
  <c r="J33" i="6"/>
  <c r="J21" i="6"/>
  <c r="J17" i="6"/>
  <c r="J11" i="6"/>
  <c r="J4" i="6"/>
  <c r="J122" i="4"/>
  <c r="J118" i="4"/>
  <c r="J114" i="4"/>
  <c r="J108" i="4"/>
  <c r="J97" i="4"/>
  <c r="J93" i="4"/>
  <c r="J89" i="4"/>
  <c r="J85" i="4"/>
  <c r="J82" i="4"/>
  <c r="J78" i="4"/>
  <c r="J76" i="4"/>
  <c r="J72" i="4"/>
  <c r="J68" i="4"/>
  <c r="I54" i="3"/>
  <c r="J53" i="4"/>
  <c r="I50" i="3"/>
  <c r="J49" i="4"/>
  <c r="I42" i="3"/>
  <c r="J41" i="4"/>
  <c r="I38" i="3"/>
  <c r="J37" i="4"/>
  <c r="I32" i="3"/>
  <c r="J31" i="4"/>
  <c r="I23" i="3"/>
  <c r="J22" i="4"/>
  <c r="I13" i="3"/>
  <c r="J12" i="4"/>
  <c r="I6" i="3"/>
  <c r="J5" i="4"/>
  <c r="J117" i="9"/>
  <c r="J113" i="9"/>
  <c r="J110" i="9"/>
  <c r="J104" i="9"/>
  <c r="J100" i="9"/>
  <c r="J96" i="9"/>
  <c r="J92" i="9"/>
  <c r="J88" i="9"/>
  <c r="J84" i="9"/>
  <c r="J75" i="9"/>
  <c r="J71" i="9"/>
  <c r="J67" i="9"/>
  <c r="J63" i="9"/>
  <c r="J57" i="3"/>
  <c r="J56" i="9"/>
  <c r="J53" i="3"/>
  <c r="J52" i="9"/>
  <c r="J49" i="3"/>
  <c r="J48" i="9"/>
  <c r="J28" i="3"/>
  <c r="J27" i="9"/>
  <c r="J26" i="3"/>
  <c r="J25" i="9"/>
  <c r="J22" i="3"/>
  <c r="J21" i="9"/>
  <c r="J15" i="2"/>
  <c r="J9" i="2"/>
  <c r="J118" i="9"/>
  <c r="J119" i="6"/>
  <c r="J107" i="9"/>
  <c r="J107" i="6"/>
  <c r="J101" i="4"/>
  <c r="J96" i="6"/>
  <c r="J91" i="4"/>
  <c r="J82" i="9"/>
  <c r="J75" i="6"/>
  <c r="J75" i="4"/>
  <c r="J73" i="4"/>
  <c r="J70" i="4"/>
  <c r="J64" i="4"/>
  <c r="J64" i="9"/>
  <c r="J55" i="3"/>
  <c r="J54" i="9"/>
  <c r="I44" i="3"/>
  <c r="J43" i="4"/>
  <c r="J35" i="6"/>
  <c r="J32" i="6"/>
  <c r="I29" i="3"/>
  <c r="J28" i="4"/>
  <c r="J27" i="3"/>
  <c r="J26" i="9"/>
  <c r="J19" i="2"/>
  <c r="J15" i="6"/>
  <c r="F4" i="3"/>
  <c r="E4" i="3"/>
  <c r="J3" i="14"/>
  <c r="J66" i="4"/>
  <c r="J111" i="6"/>
  <c r="J105" i="4"/>
  <c r="J77" i="9"/>
  <c r="I35" i="3"/>
  <c r="J34" i="4"/>
  <c r="D4" i="3"/>
  <c r="J90" i="9"/>
  <c r="J3" i="1"/>
  <c r="J55" i="1"/>
  <c r="J53" i="1"/>
  <c r="J51" i="1"/>
  <c r="J49" i="1"/>
  <c r="J47" i="1"/>
  <c r="J45" i="1"/>
  <c r="J43" i="1"/>
  <c r="J41" i="1"/>
  <c r="J39" i="1"/>
  <c r="J37" i="1"/>
  <c r="J34" i="1"/>
  <c r="J32" i="1"/>
  <c r="J31" i="1"/>
  <c r="J30" i="1"/>
  <c r="J28" i="1"/>
  <c r="J24" i="1"/>
  <c r="J22" i="1"/>
  <c r="J20" i="1"/>
  <c r="J13" i="1"/>
  <c r="J12" i="1"/>
  <c r="J10" i="1"/>
  <c r="J5" i="1"/>
  <c r="J21" i="1"/>
  <c r="J45" i="6"/>
  <c r="J12" i="2"/>
  <c r="I31" i="3"/>
  <c r="J30" i="4"/>
  <c r="J31" i="6"/>
  <c r="J37" i="3"/>
  <c r="J36" i="9"/>
  <c r="J41" i="6"/>
  <c r="J42" i="6"/>
  <c r="J45" i="3"/>
  <c r="J44" i="9"/>
  <c r="I46" i="3"/>
  <c r="J45" i="4"/>
  <c r="J46" i="3"/>
  <c r="J45" i="9"/>
  <c r="I48" i="3"/>
  <c r="J47" i="4"/>
  <c r="J48" i="3"/>
  <c r="J47" i="9"/>
  <c r="J81" i="9"/>
  <c r="J114" i="9"/>
  <c r="J121" i="9"/>
  <c r="J120" i="9"/>
  <c r="J44" i="3"/>
  <c r="J43" i="9"/>
  <c r="J43" i="3"/>
  <c r="J42" i="9"/>
  <c r="J41" i="3"/>
  <c r="J40" i="9"/>
  <c r="J34" i="3"/>
  <c r="J33" i="9"/>
  <c r="J32" i="3"/>
  <c r="J31" i="9"/>
  <c r="J21" i="3"/>
  <c r="J19" i="3"/>
  <c r="J17" i="3"/>
  <c r="J15" i="3"/>
  <c r="J14" i="3"/>
  <c r="J13" i="3"/>
  <c r="J9" i="3"/>
  <c r="J8" i="3"/>
  <c r="J6" i="3"/>
  <c r="J20" i="3"/>
  <c r="J18" i="3"/>
  <c r="J16" i="3"/>
  <c r="J12" i="3"/>
  <c r="J10" i="3"/>
  <c r="J7" i="3"/>
  <c r="I19" i="3"/>
  <c r="I17" i="3"/>
  <c r="T17" i="3" s="1"/>
  <c r="Z17" i="3" s="1"/>
  <c r="I15" i="3"/>
  <c r="I9" i="3"/>
  <c r="I58" i="3"/>
  <c r="I55" i="3"/>
  <c r="I53" i="3"/>
  <c r="I51" i="3"/>
  <c r="I49" i="3"/>
  <c r="I47" i="3"/>
  <c r="I45" i="3"/>
  <c r="I43" i="3"/>
  <c r="I41" i="3"/>
  <c r="I39" i="3"/>
  <c r="T39" i="3" s="1"/>
  <c r="Z39" i="3" s="1"/>
  <c r="I37" i="3"/>
  <c r="I36" i="3"/>
  <c r="I34" i="3"/>
  <c r="I30" i="3"/>
  <c r="I28" i="3"/>
  <c r="I27" i="3"/>
  <c r="I26" i="3"/>
  <c r="I24" i="3"/>
  <c r="I22" i="3"/>
  <c r="I20" i="3"/>
  <c r="I18" i="3"/>
  <c r="I16" i="3"/>
  <c r="I12" i="3"/>
  <c r="I10" i="3"/>
  <c r="I7" i="3"/>
  <c r="J68" i="6"/>
  <c r="J47" i="6"/>
  <c r="J44" i="6"/>
  <c r="J26" i="6"/>
  <c r="J25" i="6"/>
  <c r="J20" i="2"/>
  <c r="J17" i="2"/>
  <c r="J16" i="6"/>
  <c r="K4" i="3"/>
  <c r="J122" i="10"/>
  <c r="J120" i="10"/>
  <c r="J118" i="10"/>
  <c r="J116" i="10"/>
  <c r="J114" i="10"/>
  <c r="J112" i="10"/>
  <c r="J108" i="10"/>
  <c r="J105" i="10"/>
  <c r="J103" i="10"/>
  <c r="J101" i="10"/>
  <c r="J99" i="10"/>
  <c r="J97" i="10"/>
  <c r="J95" i="10"/>
  <c r="J93" i="10"/>
  <c r="J91" i="10"/>
  <c r="J89" i="10"/>
  <c r="J87" i="10"/>
  <c r="J85" i="10"/>
  <c r="J83" i="10"/>
  <c r="J82" i="10"/>
  <c r="J80" i="10"/>
  <c r="J78" i="10"/>
  <c r="J76" i="10"/>
  <c r="J74" i="10"/>
  <c r="J72" i="10"/>
  <c r="J70" i="10"/>
  <c r="J68" i="10"/>
  <c r="J66" i="10"/>
  <c r="J64" i="10"/>
  <c r="J62" i="10"/>
  <c r="J60" i="10"/>
  <c r="J55" i="10"/>
  <c r="J53" i="10"/>
  <c r="J51" i="10"/>
  <c r="J49" i="10"/>
  <c r="J47" i="10"/>
  <c r="J45" i="10"/>
  <c r="J43" i="10"/>
  <c r="J41" i="10"/>
  <c r="J39" i="10"/>
  <c r="J37" i="10"/>
  <c r="J34" i="10"/>
  <c r="J32" i="10"/>
  <c r="J31" i="10"/>
  <c r="J30" i="10"/>
  <c r="J28" i="10"/>
  <c r="J24" i="10"/>
  <c r="J22" i="10"/>
  <c r="J121" i="10"/>
  <c r="J119" i="10"/>
  <c r="J117" i="10"/>
  <c r="J115" i="10"/>
  <c r="J113" i="10"/>
  <c r="J111" i="10"/>
  <c r="J110" i="10"/>
  <c r="J109" i="10"/>
  <c r="J107" i="10"/>
  <c r="J106" i="10"/>
  <c r="J104" i="10"/>
  <c r="J102" i="10"/>
  <c r="J100" i="10"/>
  <c r="J98" i="10"/>
  <c r="J96" i="10"/>
  <c r="J94" i="10"/>
  <c r="J92" i="10"/>
  <c r="J90" i="10"/>
  <c r="J88" i="10"/>
  <c r="J86" i="10"/>
  <c r="J84" i="10"/>
  <c r="J81" i="10"/>
  <c r="J79" i="10"/>
  <c r="J77" i="10"/>
  <c r="J75" i="10"/>
  <c r="J73" i="10"/>
  <c r="J71" i="10"/>
  <c r="J69" i="10"/>
  <c r="J67" i="10"/>
  <c r="J65" i="10"/>
  <c r="J63" i="10"/>
  <c r="J61" i="10"/>
  <c r="J57" i="10"/>
  <c r="J56" i="10"/>
  <c r="J54" i="10"/>
  <c r="J52" i="10"/>
  <c r="J50" i="10"/>
  <c r="J48" i="10"/>
  <c r="J46" i="10"/>
  <c r="J44" i="10"/>
  <c r="J42" i="10"/>
  <c r="J40" i="10"/>
  <c r="J38" i="10"/>
  <c r="J36" i="10"/>
  <c r="J35" i="10"/>
  <c r="J33" i="10"/>
  <c r="J29" i="10"/>
  <c r="J27" i="10"/>
  <c r="J26" i="10"/>
  <c r="J25" i="10"/>
  <c r="J23" i="10"/>
  <c r="J21" i="10"/>
  <c r="J115" i="6"/>
  <c r="J114" i="6"/>
  <c r="H97" i="6"/>
  <c r="G98" i="3" s="1"/>
  <c r="H93" i="6"/>
  <c r="G94" i="3" s="1"/>
  <c r="H87" i="6"/>
  <c r="G88" i="3" s="1"/>
  <c r="H85" i="6"/>
  <c r="G86" i="3" s="1"/>
  <c r="H80" i="6"/>
  <c r="G81" i="3" s="1"/>
  <c r="H70" i="6"/>
  <c r="G71" i="3" s="1"/>
  <c r="H66" i="6"/>
  <c r="G67" i="3" s="1"/>
  <c r="H24" i="6"/>
  <c r="G25" i="3" s="1"/>
  <c r="H18" i="6"/>
  <c r="G19" i="3" s="1"/>
  <c r="H98" i="6"/>
  <c r="G99" i="3" s="1"/>
  <c r="H88" i="6"/>
  <c r="G89" i="3" s="1"/>
  <c r="H86" i="6"/>
  <c r="G87" i="3" s="1"/>
  <c r="H71" i="6"/>
  <c r="G72" i="3" s="1"/>
  <c r="H69" i="6"/>
  <c r="G70" i="3" s="1"/>
  <c r="H50" i="6"/>
  <c r="G51" i="3" s="1"/>
  <c r="H27" i="6"/>
  <c r="G28" i="3" s="1"/>
  <c r="H23" i="6"/>
  <c r="G24" i="3" s="1"/>
  <c r="H6" i="6"/>
  <c r="G7" i="3" s="1"/>
  <c r="H3" i="6"/>
  <c r="J114" i="7"/>
  <c r="J112" i="7"/>
  <c r="J93" i="7"/>
  <c r="J91" i="7"/>
  <c r="J78" i="7"/>
  <c r="J70" i="7"/>
  <c r="J68" i="7"/>
  <c r="J55" i="7"/>
  <c r="J47" i="7"/>
  <c r="J34" i="7"/>
  <c r="J32" i="7"/>
  <c r="J22" i="7"/>
  <c r="J20" i="7"/>
  <c r="J8" i="7"/>
  <c r="J7" i="7"/>
  <c r="J117" i="7"/>
  <c r="J110" i="7"/>
  <c r="J102" i="7"/>
  <c r="J90" i="7"/>
  <c r="J88" i="7"/>
  <c r="J81" i="7"/>
  <c r="J79" i="7"/>
  <c r="J73" i="7"/>
  <c r="J52" i="7"/>
  <c r="J40" i="7"/>
  <c r="J38" i="7"/>
  <c r="J25" i="7"/>
  <c r="J6" i="7"/>
  <c r="J4" i="7"/>
  <c r="J123" i="5"/>
  <c r="J119" i="5"/>
  <c r="J113" i="5"/>
  <c r="J110" i="5"/>
  <c r="J107" i="5"/>
  <c r="J104" i="5"/>
  <c r="J100" i="5"/>
  <c r="J94" i="5"/>
  <c r="J89" i="5"/>
  <c r="J75" i="5"/>
  <c r="J68" i="5"/>
  <c r="J63" i="5"/>
  <c r="J56" i="5"/>
  <c r="J52" i="5"/>
  <c r="J47" i="5"/>
  <c r="J43" i="5"/>
  <c r="J39" i="5"/>
  <c r="J32" i="5"/>
  <c r="J30" i="5"/>
  <c r="J20" i="5"/>
  <c r="J15" i="5"/>
  <c r="J12" i="5"/>
  <c r="J8" i="5"/>
  <c r="J4" i="5"/>
  <c r="J88" i="5"/>
  <c r="J80" i="5"/>
  <c r="J66" i="5"/>
  <c r="J24" i="5"/>
  <c r="J6" i="5"/>
  <c r="J122" i="5"/>
  <c r="J118" i="5"/>
  <c r="J112" i="5"/>
  <c r="J103" i="5"/>
  <c r="J99" i="5"/>
  <c r="J92" i="5"/>
  <c r="J84" i="5"/>
  <c r="J81" i="5"/>
  <c r="J74" i="5"/>
  <c r="J67" i="5"/>
  <c r="J62" i="5"/>
  <c r="J55" i="5"/>
  <c r="J51" i="5"/>
  <c r="J46" i="5"/>
  <c r="J42" i="5"/>
  <c r="J38" i="5"/>
  <c r="J35" i="5"/>
  <c r="J29" i="5"/>
  <c r="J25" i="5"/>
  <c r="J19" i="5"/>
  <c r="J14" i="5"/>
  <c r="J11" i="5"/>
  <c r="J98" i="5"/>
  <c r="J87" i="5"/>
  <c r="J71" i="5"/>
  <c r="J50" i="5"/>
  <c r="J23" i="5"/>
  <c r="J4" i="2"/>
  <c r="L4" i="3"/>
  <c r="J89" i="2"/>
  <c r="J55" i="2"/>
  <c r="J53" i="2"/>
  <c r="J49" i="2"/>
  <c r="J45" i="2"/>
  <c r="J43" i="2"/>
  <c r="J41" i="2"/>
  <c r="J39" i="2"/>
  <c r="J37" i="2"/>
  <c r="J34" i="2"/>
  <c r="J31" i="2"/>
  <c r="J30" i="2"/>
  <c r="J28" i="2"/>
  <c r="J22" i="2"/>
  <c r="J111" i="2"/>
  <c r="J110" i="2"/>
  <c r="J57" i="2"/>
  <c r="J54" i="2"/>
  <c r="J52" i="2"/>
  <c r="J50" i="2"/>
  <c r="J48" i="2"/>
  <c r="J42" i="2"/>
  <c r="J38" i="2"/>
  <c r="J36" i="2"/>
  <c r="J35" i="2"/>
  <c r="J33" i="2"/>
  <c r="J29" i="2"/>
  <c r="J26" i="2"/>
  <c r="J25" i="2"/>
  <c r="J23" i="2"/>
  <c r="T26" i="3" l="1"/>
  <c r="Z26" i="3" s="1"/>
  <c r="T58" i="3"/>
  <c r="Z58" i="3" s="1"/>
  <c r="T35" i="3"/>
  <c r="Z35" i="3" s="1"/>
  <c r="T103" i="3"/>
  <c r="Z103" i="3" s="1"/>
  <c r="T96" i="3"/>
  <c r="Z96" i="3" s="1"/>
  <c r="T16" i="3"/>
  <c r="Z16" i="3" s="1"/>
  <c r="T115" i="3"/>
  <c r="Z115" i="3" s="1"/>
  <c r="T91" i="3"/>
  <c r="Z91" i="3" s="1"/>
  <c r="T52" i="3"/>
  <c r="Z52" i="3" s="1"/>
  <c r="T6" i="3"/>
  <c r="Z6" i="3" s="1"/>
  <c r="T64" i="3"/>
  <c r="Z64" i="3" s="1"/>
  <c r="T108" i="3"/>
  <c r="Z108" i="3" s="1"/>
  <c r="T22" i="3"/>
  <c r="Z22" i="3" s="1"/>
  <c r="T42" i="3"/>
  <c r="Z42" i="3" s="1"/>
  <c r="T100" i="3"/>
  <c r="Z100" i="3" s="1"/>
  <c r="T65" i="3"/>
  <c r="Z65" i="3" s="1"/>
  <c r="T86" i="3"/>
  <c r="Z86" i="3" s="1"/>
  <c r="T94" i="3"/>
  <c r="Z94" i="3" s="1"/>
  <c r="T109" i="3"/>
  <c r="Z109" i="3" s="1"/>
  <c r="T70" i="3"/>
  <c r="Z70" i="3" s="1"/>
  <c r="T89" i="3"/>
  <c r="Z89" i="3" s="1"/>
  <c r="T111" i="3"/>
  <c r="Z111" i="3" s="1"/>
  <c r="Q124" i="3"/>
  <c r="S124" i="3" s="1"/>
  <c r="Q6" i="3"/>
  <c r="S6" i="3" s="1"/>
  <c r="T63" i="3"/>
  <c r="Z63" i="3" s="1"/>
  <c r="T67" i="3"/>
  <c r="Z67" i="3" s="1"/>
  <c r="D106" i="16"/>
  <c r="T56" i="3"/>
  <c r="Z56" i="3" s="1"/>
  <c r="T93" i="3"/>
  <c r="Z93" i="3" s="1"/>
  <c r="T98" i="3"/>
  <c r="Z98" i="3" s="1"/>
  <c r="T50" i="3"/>
  <c r="Z50" i="3" s="1"/>
  <c r="T81" i="3"/>
  <c r="Z81" i="3" s="1"/>
  <c r="T31" i="3"/>
  <c r="Z31" i="3" s="1"/>
  <c r="T122" i="3"/>
  <c r="Z122" i="3" s="1"/>
  <c r="T34" i="3"/>
  <c r="Z34" i="3" s="1"/>
  <c r="T51" i="3"/>
  <c r="Z51" i="3" s="1"/>
  <c r="D57" i="16"/>
  <c r="T101" i="3"/>
  <c r="Z101" i="3" s="1"/>
  <c r="T28" i="3"/>
  <c r="Z28" i="3" s="1"/>
  <c r="T104" i="3"/>
  <c r="Z104" i="3" s="1"/>
  <c r="T45" i="3"/>
  <c r="Z45" i="3" s="1"/>
  <c r="T107" i="3"/>
  <c r="Z107" i="3" s="1"/>
  <c r="Q77" i="3"/>
  <c r="S77" i="3" s="1"/>
  <c r="Q53" i="3"/>
  <c r="S53" i="3" s="1"/>
  <c r="D120" i="16"/>
  <c r="T9" i="3"/>
  <c r="Z9" i="3" s="1"/>
  <c r="T13" i="3"/>
  <c r="Z13" i="3" s="1"/>
  <c r="T29" i="3"/>
  <c r="Z29" i="3" s="1"/>
  <c r="T53" i="3"/>
  <c r="Z53" i="3" s="1"/>
  <c r="T102" i="3"/>
  <c r="Z102" i="3" s="1"/>
  <c r="T99" i="3"/>
  <c r="Z99" i="3" s="1"/>
  <c r="D121" i="16"/>
  <c r="D86" i="16"/>
  <c r="T30" i="3"/>
  <c r="Z30" i="3" s="1"/>
  <c r="T68" i="3"/>
  <c r="Z68" i="3" s="1"/>
  <c r="Q13" i="3"/>
  <c r="S13" i="3" s="1"/>
  <c r="Q21" i="3"/>
  <c r="S21" i="3" s="1"/>
  <c r="Q99" i="3"/>
  <c r="S99" i="3" s="1"/>
  <c r="Q30" i="3"/>
  <c r="S30" i="3" s="1"/>
  <c r="Q83" i="3"/>
  <c r="S83" i="3" s="1"/>
  <c r="Q45" i="3"/>
  <c r="S45" i="3" s="1"/>
  <c r="T37" i="3"/>
  <c r="Z37" i="3" s="1"/>
  <c r="T32" i="3"/>
  <c r="Z32" i="3" s="1"/>
  <c r="T23" i="3"/>
  <c r="Z23" i="3" s="1"/>
  <c r="Q47" i="3"/>
  <c r="S47" i="3" s="1"/>
  <c r="D31" i="16"/>
  <c r="T72" i="3"/>
  <c r="Z72" i="3" s="1"/>
  <c r="T106" i="3"/>
  <c r="Z106" i="3" s="1"/>
  <c r="Q34" i="3"/>
  <c r="S34" i="3" s="1"/>
  <c r="Q79" i="3"/>
  <c r="S79" i="3" s="1"/>
  <c r="Q96" i="3"/>
  <c r="S96" i="3" s="1"/>
  <c r="D113" i="16"/>
  <c r="Q17" i="3"/>
  <c r="S17" i="3" s="1"/>
  <c r="Q37" i="3"/>
  <c r="S37" i="3" s="1"/>
  <c r="D29" i="16"/>
  <c r="D15" i="16"/>
  <c r="D89" i="16"/>
  <c r="D118" i="16"/>
  <c r="T47" i="3"/>
  <c r="Z47" i="3" s="1"/>
  <c r="T84" i="3"/>
  <c r="Z84" i="3" s="1"/>
  <c r="T14" i="3"/>
  <c r="Z14" i="3" s="1"/>
  <c r="T49" i="3"/>
  <c r="Z49" i="3" s="1"/>
  <c r="D64" i="16"/>
  <c r="D65" i="16"/>
  <c r="T10" i="3"/>
  <c r="Z10" i="3" s="1"/>
  <c r="T44" i="3"/>
  <c r="Z44" i="3" s="1"/>
  <c r="T105" i="3"/>
  <c r="Z105" i="3" s="1"/>
  <c r="Q81" i="3"/>
  <c r="S81" i="3" s="1"/>
  <c r="Q122" i="3"/>
  <c r="S122" i="3" s="1"/>
  <c r="Q107" i="3"/>
  <c r="S107" i="3" s="1"/>
  <c r="D91" i="16"/>
  <c r="D28" i="16"/>
  <c r="Q56" i="3"/>
  <c r="S56" i="3" s="1"/>
  <c r="D114" i="16"/>
  <c r="D69" i="16"/>
  <c r="D98" i="16"/>
  <c r="T48" i="3"/>
  <c r="Z48" i="3" s="1"/>
  <c r="T85" i="3"/>
  <c r="Z85" i="3" s="1"/>
  <c r="D72" i="16"/>
  <c r="T8" i="3"/>
  <c r="Z8" i="3" s="1"/>
  <c r="T80" i="3"/>
  <c r="Z80" i="3" s="1"/>
  <c r="T110" i="3"/>
  <c r="Z110" i="3" s="1"/>
  <c r="S5" i="3"/>
  <c r="D5" i="16"/>
  <c r="Q54" i="3"/>
  <c r="S54" i="3" s="1"/>
  <c r="Q82" i="3"/>
  <c r="S82" i="3" s="1"/>
  <c r="Q123" i="3"/>
  <c r="S123" i="3" s="1"/>
  <c r="T62" i="3"/>
  <c r="Z62" i="3" s="1"/>
  <c r="Q84" i="3"/>
  <c r="S84" i="3" s="1"/>
  <c r="T18" i="3"/>
  <c r="Z18" i="3" s="1"/>
  <c r="D41" i="16"/>
  <c r="Q46" i="3"/>
  <c r="S46" i="3" s="1"/>
  <c r="Q44" i="3"/>
  <c r="S44" i="3" s="1"/>
  <c r="T20" i="3"/>
  <c r="Z20" i="3" s="1"/>
  <c r="D68" i="16"/>
  <c r="T92" i="3"/>
  <c r="Z92" i="3" s="1"/>
  <c r="T57" i="3"/>
  <c r="Z57" i="3" s="1"/>
  <c r="T43" i="3"/>
  <c r="Z43" i="3" s="1"/>
  <c r="T54" i="3"/>
  <c r="Z54" i="3" s="1"/>
  <c r="T61" i="3"/>
  <c r="Z61" i="3" s="1"/>
  <c r="D73" i="16"/>
  <c r="T82" i="3"/>
  <c r="Z82" i="3" s="1"/>
  <c r="D80" i="16"/>
  <c r="Q58" i="3"/>
  <c r="S58" i="3" s="1"/>
  <c r="Q74" i="3"/>
  <c r="S74" i="3" s="1"/>
  <c r="Q40" i="3"/>
  <c r="S40" i="3" s="1"/>
  <c r="Q32" i="3"/>
  <c r="S32" i="3" s="1"/>
  <c r="T123" i="3"/>
  <c r="Z123" i="3" s="1"/>
  <c r="T119" i="3"/>
  <c r="Z119" i="3" s="1"/>
  <c r="D119" i="16"/>
  <c r="D116" i="16"/>
  <c r="D115" i="16"/>
  <c r="T113" i="3"/>
  <c r="Z113" i="3" s="1"/>
  <c r="T114" i="3"/>
  <c r="Z114" i="3" s="1"/>
  <c r="Q112" i="3"/>
  <c r="S112" i="3" s="1"/>
  <c r="D111" i="16"/>
  <c r="Q110" i="3"/>
  <c r="S110" i="3" s="1"/>
  <c r="D109" i="16"/>
  <c r="Q108" i="3"/>
  <c r="S108" i="3" s="1"/>
  <c r="Q105" i="3"/>
  <c r="S105" i="3" s="1"/>
  <c r="Q104" i="3"/>
  <c r="S104" i="3" s="1"/>
  <c r="D103" i="16"/>
  <c r="D102" i="16"/>
  <c r="Q101" i="3"/>
  <c r="S101" i="3" s="1"/>
  <c r="D100" i="16"/>
  <c r="J95" i="2"/>
  <c r="D94" i="16"/>
  <c r="Q93" i="3"/>
  <c r="S93" i="3" s="1"/>
  <c r="D92" i="16"/>
  <c r="D85" i="16"/>
  <c r="T83" i="3"/>
  <c r="Z83" i="3" s="1"/>
  <c r="D78" i="16"/>
  <c r="T77" i="3"/>
  <c r="Z77" i="3" s="1"/>
  <c r="Q76" i="3"/>
  <c r="S76" i="3" s="1"/>
  <c r="E75" i="16"/>
  <c r="T74" i="3"/>
  <c r="Z74" i="3" s="1"/>
  <c r="D70" i="16"/>
  <c r="D67" i="16"/>
  <c r="T66" i="3"/>
  <c r="Z66" i="3" s="1"/>
  <c r="Q66" i="3"/>
  <c r="S66" i="3" s="1"/>
  <c r="Q63" i="3"/>
  <c r="S63" i="3" s="1"/>
  <c r="Q62" i="3"/>
  <c r="S62" i="3" s="1"/>
  <c r="Q61" i="3"/>
  <c r="S61" i="3" s="1"/>
  <c r="T55" i="3"/>
  <c r="Z55" i="3" s="1"/>
  <c r="D52" i="16"/>
  <c r="Q51" i="3"/>
  <c r="S51" i="3" s="1"/>
  <c r="Q50" i="3"/>
  <c r="S50" i="3" s="1"/>
  <c r="Q49" i="3"/>
  <c r="S49" i="3" s="1"/>
  <c r="D48" i="16"/>
  <c r="S48" i="3"/>
  <c r="T46" i="3"/>
  <c r="Z46" i="3" s="1"/>
  <c r="S43" i="3"/>
  <c r="D42" i="16"/>
  <c r="S42" i="3"/>
  <c r="T41" i="3"/>
  <c r="Z41" i="3" s="1"/>
  <c r="Q39" i="3"/>
  <c r="S39" i="3" s="1"/>
  <c r="T38" i="3"/>
  <c r="Z38" i="3" s="1"/>
  <c r="Q38" i="3"/>
  <c r="S38" i="3" s="1"/>
  <c r="T36" i="3"/>
  <c r="Z36" i="3" s="1"/>
  <c r="Q36" i="3"/>
  <c r="S36" i="3" s="1"/>
  <c r="S35" i="3"/>
  <c r="T25" i="3"/>
  <c r="Z25" i="3" s="1"/>
  <c r="T27" i="3"/>
  <c r="Z27" i="3" s="1"/>
  <c r="Q27" i="3"/>
  <c r="S27" i="3" s="1"/>
  <c r="Q26" i="3"/>
  <c r="S26" i="3" s="1"/>
  <c r="Q25" i="3"/>
  <c r="S25" i="3" s="1"/>
  <c r="T24" i="3"/>
  <c r="Z24" i="3" s="1"/>
  <c r="Q24" i="3"/>
  <c r="S24" i="3" s="1"/>
  <c r="Q23" i="3"/>
  <c r="S23" i="3" s="1"/>
  <c r="Q22" i="3"/>
  <c r="S22" i="3" s="1"/>
  <c r="T21" i="3"/>
  <c r="Z21" i="3" s="1"/>
  <c r="Q20" i="3"/>
  <c r="S20" i="3" s="1"/>
  <c r="S18" i="3"/>
  <c r="T15" i="3"/>
  <c r="Z15" i="3" s="1"/>
  <c r="Q14" i="3"/>
  <c r="S14" i="3" s="1"/>
  <c r="D11" i="16"/>
  <c r="Q10" i="3"/>
  <c r="S10" i="3" s="1"/>
  <c r="Q9" i="3"/>
  <c r="S9" i="3" s="1"/>
  <c r="Q8" i="3"/>
  <c r="S8" i="3" s="1"/>
  <c r="D55" i="16"/>
  <c r="E5" i="16"/>
  <c r="J67" i="2"/>
  <c r="J85" i="2"/>
  <c r="J122" i="2"/>
  <c r="J107" i="2"/>
  <c r="J64" i="2"/>
  <c r="J75" i="2"/>
  <c r="J100" i="2"/>
  <c r="J114" i="2"/>
  <c r="J93" i="2"/>
  <c r="J94" i="2"/>
  <c r="J109" i="2"/>
  <c r="J108" i="2"/>
  <c r="J61" i="2"/>
  <c r="J79" i="2"/>
  <c r="J74" i="2"/>
  <c r="J101" i="2"/>
  <c r="J63" i="2"/>
  <c r="J81" i="2"/>
  <c r="J96" i="2"/>
  <c r="J60" i="2"/>
  <c r="J68" i="2"/>
  <c r="J82" i="2"/>
  <c r="J99" i="2"/>
  <c r="J103" i="2"/>
  <c r="J116" i="2"/>
  <c r="J104" i="2"/>
  <c r="J71" i="2"/>
  <c r="U5" i="3"/>
  <c r="P122" i="3"/>
  <c r="O122" i="3" s="1"/>
  <c r="P59" i="3"/>
  <c r="O59" i="3" s="1"/>
  <c r="J80" i="2"/>
  <c r="P102" i="3"/>
  <c r="O102" i="3" s="1"/>
  <c r="P106" i="3"/>
  <c r="O106" i="3" s="1"/>
  <c r="P112" i="3"/>
  <c r="O112" i="3" s="1"/>
  <c r="P77" i="3"/>
  <c r="O77" i="3" s="1"/>
  <c r="P100" i="3"/>
  <c r="O100" i="3" s="1"/>
  <c r="P97" i="3"/>
  <c r="O97" i="3" s="1"/>
  <c r="F97" i="16" s="1"/>
  <c r="G97" i="16" s="1"/>
  <c r="P105" i="3"/>
  <c r="O105" i="3" s="1"/>
  <c r="P95" i="3"/>
  <c r="O95" i="3" s="1"/>
  <c r="F95" i="16" s="1"/>
  <c r="G95" i="16" s="1"/>
  <c r="P65" i="3"/>
  <c r="O65" i="3" s="1"/>
  <c r="J91" i="2"/>
  <c r="P84" i="3"/>
  <c r="O84" i="3" s="1"/>
  <c r="P80" i="3"/>
  <c r="O80" i="3" s="1"/>
  <c r="P109" i="3"/>
  <c r="O109" i="3" s="1"/>
  <c r="J86" i="2"/>
  <c r="J62" i="2"/>
  <c r="J118" i="2"/>
  <c r="J102" i="2"/>
  <c r="J73" i="2"/>
  <c r="J76" i="2"/>
  <c r="J105" i="2"/>
  <c r="P115" i="3"/>
  <c r="O115" i="3" s="1"/>
  <c r="P117" i="3"/>
  <c r="O117" i="3" s="1"/>
  <c r="F117" i="16" s="1"/>
  <c r="G117" i="16" s="1"/>
  <c r="P68" i="3"/>
  <c r="O68" i="3" s="1"/>
  <c r="P119" i="3"/>
  <c r="O119" i="3" s="1"/>
  <c r="P75" i="3"/>
  <c r="O75" i="3" s="1"/>
  <c r="F75" i="16" s="1"/>
  <c r="G75" i="16" s="1"/>
  <c r="P107" i="3"/>
  <c r="O107" i="3" s="1"/>
  <c r="P69" i="3"/>
  <c r="O69" i="3" s="1"/>
  <c r="P123" i="3"/>
  <c r="O123" i="3" s="1"/>
  <c r="P108" i="3"/>
  <c r="O108" i="3" s="1"/>
  <c r="P64" i="3"/>
  <c r="O64" i="3" s="1"/>
  <c r="P96" i="3"/>
  <c r="O96" i="3" s="1"/>
  <c r="P82" i="3"/>
  <c r="O82" i="3" s="1"/>
  <c r="P74" i="3"/>
  <c r="O74" i="3" s="1"/>
  <c r="P103" i="3"/>
  <c r="O103" i="3" s="1"/>
  <c r="P104" i="3"/>
  <c r="O104" i="3" s="1"/>
  <c r="P90" i="3"/>
  <c r="O90" i="3" s="1"/>
  <c r="P110" i="3"/>
  <c r="O110" i="3" s="1"/>
  <c r="P121" i="3"/>
  <c r="O121" i="3" s="1"/>
  <c r="J112" i="2"/>
  <c r="P113" i="3"/>
  <c r="O113" i="3" s="1"/>
  <c r="P111" i="3"/>
  <c r="O111" i="3" s="1"/>
  <c r="J92" i="2"/>
  <c r="P93" i="3"/>
  <c r="O93" i="3" s="1"/>
  <c r="P92" i="3"/>
  <c r="O92" i="3" s="1"/>
  <c r="J90" i="2"/>
  <c r="P91" i="3"/>
  <c r="O91" i="3" s="1"/>
  <c r="P83" i="3"/>
  <c r="O83" i="3" s="1"/>
  <c r="P76" i="3"/>
  <c r="O76" i="3" s="1"/>
  <c r="P66" i="3"/>
  <c r="O66" i="3" s="1"/>
  <c r="P62" i="3"/>
  <c r="O62" i="3" s="1"/>
  <c r="L116" i="3"/>
  <c r="P116" i="3" s="1"/>
  <c r="O116" i="3" s="1"/>
  <c r="J115" i="2"/>
  <c r="J77" i="2"/>
  <c r="L78" i="3"/>
  <c r="P78" i="3" s="1"/>
  <c r="O78" i="3" s="1"/>
  <c r="J69" i="2"/>
  <c r="J83" i="2"/>
  <c r="L120" i="3"/>
  <c r="P120" i="3" s="1"/>
  <c r="O120" i="3" s="1"/>
  <c r="P63" i="3"/>
  <c r="O63" i="3" s="1"/>
  <c r="L124" i="3"/>
  <c r="J98" i="2"/>
  <c r="J87" i="2"/>
  <c r="J70" i="2"/>
  <c r="L71" i="3"/>
  <c r="P71" i="3" s="1"/>
  <c r="O71" i="3" s="1"/>
  <c r="F71" i="16" s="1"/>
  <c r="G71" i="16" s="1"/>
  <c r="J78" i="2"/>
  <c r="L79" i="3"/>
  <c r="P79" i="3" s="1"/>
  <c r="O79" i="3" s="1"/>
  <c r="J66" i="2"/>
  <c r="J88" i="2"/>
  <c r="J84" i="2"/>
  <c r="J72" i="2"/>
  <c r="L73" i="3"/>
  <c r="P73" i="3" s="1"/>
  <c r="O73" i="3" s="1"/>
  <c r="D12" i="3"/>
  <c r="J11" i="8"/>
  <c r="J106" i="2"/>
  <c r="J65" i="2"/>
  <c r="J97" i="2"/>
  <c r="J117" i="2"/>
  <c r="P114" i="3"/>
  <c r="O114" i="3" s="1"/>
  <c r="P118" i="3"/>
  <c r="O118" i="3" s="1"/>
  <c r="J119" i="2"/>
  <c r="P70" i="3"/>
  <c r="O70" i="3" s="1"/>
  <c r="P99" i="3"/>
  <c r="O99" i="3" s="1"/>
  <c r="P67" i="3"/>
  <c r="O67" i="3" s="1"/>
  <c r="P81" i="3"/>
  <c r="O81" i="3" s="1"/>
  <c r="P98" i="3"/>
  <c r="O98" i="3" s="1"/>
  <c r="J113" i="2"/>
  <c r="P61" i="3"/>
  <c r="O61" i="3" s="1"/>
  <c r="P72" i="3"/>
  <c r="O72" i="3" s="1"/>
  <c r="P89" i="3"/>
  <c r="O89" i="3" s="1"/>
  <c r="P86" i="3"/>
  <c r="O86" i="3" s="1"/>
  <c r="P94" i="3"/>
  <c r="O94" i="3" s="1"/>
  <c r="P85" i="3"/>
  <c r="O85" i="3" s="1"/>
  <c r="P101" i="3"/>
  <c r="O101" i="3" s="1"/>
  <c r="P87" i="3"/>
  <c r="O87" i="3" s="1"/>
  <c r="F87" i="16" s="1"/>
  <c r="G87" i="16" s="1"/>
  <c r="P88" i="3"/>
  <c r="O88" i="3" s="1"/>
  <c r="F88" i="16" s="1"/>
  <c r="G88" i="16" s="1"/>
  <c r="P33" i="3"/>
  <c r="P24" i="3"/>
  <c r="P28" i="3"/>
  <c r="P25" i="3"/>
  <c r="P23" i="3"/>
  <c r="O23" i="3" s="1"/>
  <c r="P51" i="3"/>
  <c r="P29" i="3"/>
  <c r="O29" i="3" s="1"/>
  <c r="P7" i="3"/>
  <c r="J6" i="6"/>
  <c r="P22" i="3"/>
  <c r="O22" i="3" s="1"/>
  <c r="P11" i="3"/>
  <c r="W5" i="3"/>
  <c r="P6" i="3"/>
  <c r="O6" i="3" s="1"/>
  <c r="P9" i="3"/>
  <c r="P10" i="3"/>
  <c r="P30" i="3"/>
  <c r="O30" i="3" s="1"/>
  <c r="P36" i="3"/>
  <c r="O36" i="3" s="1"/>
  <c r="P47" i="3"/>
  <c r="O47" i="3" s="1"/>
  <c r="P55" i="3"/>
  <c r="P58" i="3"/>
  <c r="P31" i="3"/>
  <c r="O31" i="3" s="1"/>
  <c r="P44" i="3"/>
  <c r="O44" i="3" s="1"/>
  <c r="P48" i="3"/>
  <c r="O48" i="3" s="1"/>
  <c r="P52" i="3"/>
  <c r="P56" i="3"/>
  <c r="O56" i="3" s="1"/>
  <c r="J18" i="6"/>
  <c r="J93" i="6"/>
  <c r="J80" i="6"/>
  <c r="P26" i="3"/>
  <c r="O26" i="3" s="1"/>
  <c r="P35" i="3"/>
  <c r="O35" i="3" s="1"/>
  <c r="P50" i="3"/>
  <c r="O50" i="3" s="1"/>
  <c r="P20" i="3"/>
  <c r="P16" i="3"/>
  <c r="P15" i="3"/>
  <c r="P14" i="3"/>
  <c r="P21" i="3"/>
  <c r="P45" i="3"/>
  <c r="P54" i="3"/>
  <c r="O54" i="3" s="1"/>
  <c r="P43" i="3"/>
  <c r="O43" i="3" s="1"/>
  <c r="P27" i="3"/>
  <c r="O27" i="3" s="1"/>
  <c r="P41" i="3"/>
  <c r="O41" i="3" s="1"/>
  <c r="P37" i="3"/>
  <c r="P40" i="3"/>
  <c r="O40" i="3" s="1"/>
  <c r="P32" i="3"/>
  <c r="P39" i="3"/>
  <c r="P18" i="3"/>
  <c r="P34" i="3"/>
  <c r="P49" i="3"/>
  <c r="P53" i="3"/>
  <c r="P57" i="3"/>
  <c r="P17" i="3"/>
  <c r="P42" i="3"/>
  <c r="P46" i="3"/>
  <c r="G4" i="3"/>
  <c r="P4" i="3" s="1"/>
  <c r="J3" i="6"/>
  <c r="J23" i="6"/>
  <c r="J50" i="6"/>
  <c r="J69" i="6"/>
  <c r="J86" i="6"/>
  <c r="J98" i="6"/>
  <c r="J66" i="6"/>
  <c r="J70" i="6"/>
  <c r="J85" i="6"/>
  <c r="J97" i="6"/>
  <c r="J27" i="6"/>
  <c r="J71" i="6"/>
  <c r="J88" i="6"/>
  <c r="J24" i="6"/>
  <c r="J87" i="6"/>
  <c r="P8" i="3"/>
  <c r="P13" i="3"/>
  <c r="O13" i="3" s="1"/>
  <c r="P19" i="3"/>
  <c r="P38" i="3"/>
  <c r="D124" i="16" l="1"/>
  <c r="D17" i="16"/>
  <c r="D40" i="16"/>
  <c r="D122" i="16"/>
  <c r="D77" i="16"/>
  <c r="D46" i="16"/>
  <c r="D74" i="16"/>
  <c r="T79" i="3"/>
  <c r="Z79" i="3" s="1"/>
  <c r="D99" i="16"/>
  <c r="D21" i="16"/>
  <c r="D79" i="16"/>
  <c r="D96" i="16"/>
  <c r="D58" i="16"/>
  <c r="D30" i="16"/>
  <c r="D47" i="16"/>
  <c r="D44" i="16"/>
  <c r="D56" i="16"/>
  <c r="D82" i="16"/>
  <c r="D83" i="16"/>
  <c r="D107" i="16"/>
  <c r="D54" i="16"/>
  <c r="D84" i="16"/>
  <c r="D53" i="16"/>
  <c r="D76" i="16"/>
  <c r="D81" i="16"/>
  <c r="D13" i="16"/>
  <c r="D32" i="16"/>
  <c r="D123" i="16"/>
  <c r="D37" i="16"/>
  <c r="D34" i="16"/>
  <c r="D6" i="16"/>
  <c r="D62" i="16"/>
  <c r="D45" i="16"/>
  <c r="T73" i="3"/>
  <c r="Z73" i="3" s="1"/>
  <c r="T116" i="3"/>
  <c r="Z116" i="3" s="1"/>
  <c r="T120" i="3"/>
  <c r="Z120" i="3" s="1"/>
  <c r="P124" i="3"/>
  <c r="O124" i="3" s="1"/>
  <c r="F124" i="16" s="1"/>
  <c r="G124" i="16" s="1"/>
  <c r="T124" i="3"/>
  <c r="Z124" i="3" s="1"/>
  <c r="D112" i="16"/>
  <c r="D110" i="16"/>
  <c r="D108" i="16"/>
  <c r="D105" i="16"/>
  <c r="D104" i="16"/>
  <c r="D101" i="16"/>
  <c r="D93" i="16"/>
  <c r="T78" i="3"/>
  <c r="Z78" i="3" s="1"/>
  <c r="D66" i="16"/>
  <c r="D63" i="16"/>
  <c r="D61" i="16"/>
  <c r="D51" i="16"/>
  <c r="D50" i="16"/>
  <c r="D49" i="16"/>
  <c r="D43" i="16"/>
  <c r="D39" i="16"/>
  <c r="D38" i="16"/>
  <c r="D36" i="16"/>
  <c r="D35" i="16"/>
  <c r="D27" i="16"/>
  <c r="D26" i="16"/>
  <c r="D25" i="16"/>
  <c r="D24" i="16"/>
  <c r="D23" i="16"/>
  <c r="D22" i="16"/>
  <c r="D20" i="16"/>
  <c r="D18" i="16"/>
  <c r="D14" i="16"/>
  <c r="D10" i="16"/>
  <c r="D9" i="16"/>
  <c r="D8" i="16"/>
  <c r="W13" i="3"/>
  <c r="F13" i="16"/>
  <c r="G13" i="16" s="1"/>
  <c r="W40" i="3"/>
  <c r="F40" i="16"/>
  <c r="G40" i="16" s="1"/>
  <c r="W43" i="3"/>
  <c r="F43" i="16"/>
  <c r="G43" i="16" s="1"/>
  <c r="W50" i="3"/>
  <c r="F50" i="16"/>
  <c r="G50" i="16" s="1"/>
  <c r="W56" i="3"/>
  <c r="F56" i="16"/>
  <c r="G56" i="16" s="1"/>
  <c r="W31" i="3"/>
  <c r="F31" i="16"/>
  <c r="G31" i="16" s="1"/>
  <c r="W29" i="3"/>
  <c r="F29" i="16"/>
  <c r="G29" i="16" s="1"/>
  <c r="W27" i="3"/>
  <c r="F27" i="16"/>
  <c r="G27" i="16" s="1"/>
  <c r="W54" i="3"/>
  <c r="F54" i="16"/>
  <c r="G54" i="16" s="1"/>
  <c r="W35" i="3"/>
  <c r="F35" i="16"/>
  <c r="G35" i="16" s="1"/>
  <c r="W44" i="3"/>
  <c r="F44" i="16"/>
  <c r="G44" i="16" s="1"/>
  <c r="W47" i="3"/>
  <c r="F47" i="16"/>
  <c r="G47" i="16" s="1"/>
  <c r="W30" i="3"/>
  <c r="F30" i="16"/>
  <c r="G30" i="16" s="1"/>
  <c r="W22" i="3"/>
  <c r="F22" i="16"/>
  <c r="G22" i="16" s="1"/>
  <c r="W101" i="3"/>
  <c r="F101" i="16"/>
  <c r="G101" i="16" s="1"/>
  <c r="W94" i="3"/>
  <c r="F94" i="16"/>
  <c r="G94" i="16" s="1"/>
  <c r="W89" i="3"/>
  <c r="F89" i="16"/>
  <c r="G89" i="16" s="1"/>
  <c r="W61" i="3"/>
  <c r="F61" i="16"/>
  <c r="G61" i="16" s="1"/>
  <c r="W98" i="3"/>
  <c r="F98" i="16"/>
  <c r="G98" i="16" s="1"/>
  <c r="W67" i="3"/>
  <c r="F67" i="16"/>
  <c r="G67" i="16" s="1"/>
  <c r="W70" i="3"/>
  <c r="F70" i="16"/>
  <c r="G70" i="16" s="1"/>
  <c r="W118" i="3"/>
  <c r="F118" i="16"/>
  <c r="G118" i="16" s="1"/>
  <c r="W73" i="3"/>
  <c r="F73" i="16"/>
  <c r="G73" i="16" s="1"/>
  <c r="W63" i="3"/>
  <c r="F63" i="16"/>
  <c r="G63" i="16" s="1"/>
  <c r="W78" i="3"/>
  <c r="F78" i="16"/>
  <c r="G78" i="16" s="1"/>
  <c r="W62" i="3"/>
  <c r="F62" i="16"/>
  <c r="G62" i="16" s="1"/>
  <c r="W76" i="3"/>
  <c r="F76" i="16"/>
  <c r="G76" i="16" s="1"/>
  <c r="W91" i="3"/>
  <c r="F91" i="16"/>
  <c r="G91" i="16" s="1"/>
  <c r="W92" i="3"/>
  <c r="F92" i="16"/>
  <c r="G92" i="16" s="1"/>
  <c r="W113" i="3"/>
  <c r="F113" i="16"/>
  <c r="G113" i="16" s="1"/>
  <c r="W121" i="3"/>
  <c r="F121" i="16"/>
  <c r="G121" i="16" s="1"/>
  <c r="F90" i="16"/>
  <c r="G90" i="16" s="1"/>
  <c r="W103" i="3"/>
  <c r="F103" i="16"/>
  <c r="G103" i="16" s="1"/>
  <c r="W82" i="3"/>
  <c r="F82" i="16"/>
  <c r="G82" i="16" s="1"/>
  <c r="W64" i="3"/>
  <c r="F64" i="16"/>
  <c r="G64" i="16" s="1"/>
  <c r="W123" i="3"/>
  <c r="F123" i="16"/>
  <c r="G123" i="16" s="1"/>
  <c r="W107" i="3"/>
  <c r="F107" i="16"/>
  <c r="G107" i="16" s="1"/>
  <c r="W119" i="3"/>
  <c r="F119" i="16"/>
  <c r="G119" i="16" s="1"/>
  <c r="W80" i="3"/>
  <c r="F80" i="16"/>
  <c r="G80" i="16" s="1"/>
  <c r="W77" i="3"/>
  <c r="F77" i="16"/>
  <c r="G77" i="16" s="1"/>
  <c r="W106" i="3"/>
  <c r="F106" i="16"/>
  <c r="G106" i="16" s="1"/>
  <c r="U89" i="3"/>
  <c r="E89" i="16"/>
  <c r="W59" i="3"/>
  <c r="F59" i="16"/>
  <c r="G59" i="16" s="1"/>
  <c r="U15" i="3"/>
  <c r="E15" i="16"/>
  <c r="U72" i="3"/>
  <c r="E72" i="16"/>
  <c r="U46" i="3"/>
  <c r="E46" i="16"/>
  <c r="U38" i="3"/>
  <c r="E38" i="16"/>
  <c r="U103" i="3"/>
  <c r="E103" i="16"/>
  <c r="U42" i="3"/>
  <c r="E42" i="16"/>
  <c r="U102" i="3"/>
  <c r="E102" i="16"/>
  <c r="U14" i="3"/>
  <c r="E14" i="16"/>
  <c r="U20" i="3"/>
  <c r="E20" i="16"/>
  <c r="U31" i="3"/>
  <c r="E31" i="16"/>
  <c r="U82" i="3"/>
  <c r="E82" i="16"/>
  <c r="U24" i="3"/>
  <c r="E24" i="16"/>
  <c r="U122" i="3"/>
  <c r="E122" i="16"/>
  <c r="U93" i="3"/>
  <c r="E93" i="16"/>
  <c r="U39" i="3"/>
  <c r="E39" i="16"/>
  <c r="U107" i="3"/>
  <c r="E107" i="16"/>
  <c r="U61" i="3"/>
  <c r="E61" i="16"/>
  <c r="U35" i="3"/>
  <c r="E35" i="16"/>
  <c r="U70" i="3"/>
  <c r="E70" i="16"/>
  <c r="U94" i="3"/>
  <c r="E94" i="16"/>
  <c r="U34" i="3"/>
  <c r="E34" i="16"/>
  <c r="U91" i="3"/>
  <c r="E91" i="16"/>
  <c r="U105" i="3"/>
  <c r="E105" i="16"/>
  <c r="U16" i="3"/>
  <c r="E16" i="16"/>
  <c r="U119" i="3"/>
  <c r="E119" i="16"/>
  <c r="U114" i="3"/>
  <c r="E114" i="16"/>
  <c r="U27" i="3"/>
  <c r="E27" i="16"/>
  <c r="U92" i="3"/>
  <c r="E92" i="16"/>
  <c r="U112" i="3"/>
  <c r="E112" i="16"/>
  <c r="E11" i="16"/>
  <c r="U54" i="3"/>
  <c r="E54" i="16"/>
  <c r="U123" i="3"/>
  <c r="E123" i="16"/>
  <c r="U57" i="3"/>
  <c r="E57" i="16"/>
  <c r="U10" i="3"/>
  <c r="E10" i="16"/>
  <c r="U83" i="3"/>
  <c r="E83" i="16"/>
  <c r="U113" i="3"/>
  <c r="E113" i="16"/>
  <c r="U110" i="3"/>
  <c r="E110" i="16"/>
  <c r="U50" i="3"/>
  <c r="E50" i="16"/>
  <c r="U26" i="3"/>
  <c r="E26" i="16"/>
  <c r="U109" i="3"/>
  <c r="E109" i="16"/>
  <c r="U77" i="3"/>
  <c r="E77" i="16"/>
  <c r="U9" i="3"/>
  <c r="E9" i="16"/>
  <c r="U32" i="3"/>
  <c r="E32" i="16"/>
  <c r="U36" i="3"/>
  <c r="E36" i="16"/>
  <c r="U108" i="3"/>
  <c r="E108" i="16"/>
  <c r="U48" i="3"/>
  <c r="E48" i="16"/>
  <c r="W41" i="3"/>
  <c r="F41" i="16"/>
  <c r="G41" i="16" s="1"/>
  <c r="W26" i="3"/>
  <c r="F26" i="16"/>
  <c r="G26" i="16" s="1"/>
  <c r="W48" i="3"/>
  <c r="F48" i="16"/>
  <c r="G48" i="16" s="1"/>
  <c r="W36" i="3"/>
  <c r="F36" i="16"/>
  <c r="G36" i="16" s="1"/>
  <c r="W6" i="3"/>
  <c r="F6" i="16"/>
  <c r="G6" i="16" s="1"/>
  <c r="W23" i="3"/>
  <c r="F23" i="16"/>
  <c r="G23" i="16" s="1"/>
  <c r="W85" i="3"/>
  <c r="F85" i="16"/>
  <c r="G85" i="16" s="1"/>
  <c r="W86" i="3"/>
  <c r="F86" i="16"/>
  <c r="G86" i="16" s="1"/>
  <c r="W72" i="3"/>
  <c r="F72" i="16"/>
  <c r="G72" i="16" s="1"/>
  <c r="W81" i="3"/>
  <c r="F81" i="16"/>
  <c r="G81" i="16" s="1"/>
  <c r="W99" i="3"/>
  <c r="F99" i="16"/>
  <c r="G99" i="16" s="1"/>
  <c r="W114" i="3"/>
  <c r="F114" i="16"/>
  <c r="G114" i="16" s="1"/>
  <c r="W79" i="3"/>
  <c r="F79" i="16"/>
  <c r="G79" i="16" s="1"/>
  <c r="W120" i="3"/>
  <c r="F120" i="16"/>
  <c r="G120" i="16" s="1"/>
  <c r="W116" i="3"/>
  <c r="F116" i="16"/>
  <c r="G116" i="16" s="1"/>
  <c r="W66" i="3"/>
  <c r="F66" i="16"/>
  <c r="G66" i="16" s="1"/>
  <c r="W83" i="3"/>
  <c r="F83" i="16"/>
  <c r="G83" i="16" s="1"/>
  <c r="W93" i="3"/>
  <c r="F93" i="16"/>
  <c r="G93" i="16" s="1"/>
  <c r="W111" i="3"/>
  <c r="F111" i="16"/>
  <c r="G111" i="16" s="1"/>
  <c r="W110" i="3"/>
  <c r="F110" i="16"/>
  <c r="G110" i="16" s="1"/>
  <c r="W104" i="3"/>
  <c r="F104" i="16"/>
  <c r="G104" i="16" s="1"/>
  <c r="W74" i="3"/>
  <c r="F74" i="16"/>
  <c r="G74" i="16" s="1"/>
  <c r="W96" i="3"/>
  <c r="F96" i="16"/>
  <c r="G96" i="16" s="1"/>
  <c r="W108" i="3"/>
  <c r="F108" i="16"/>
  <c r="G108" i="16" s="1"/>
  <c r="W69" i="3"/>
  <c r="F69" i="16"/>
  <c r="G69" i="16" s="1"/>
  <c r="W68" i="3"/>
  <c r="F68" i="16"/>
  <c r="G68" i="16" s="1"/>
  <c r="W115" i="3"/>
  <c r="F115" i="16"/>
  <c r="G115" i="16" s="1"/>
  <c r="W109" i="3"/>
  <c r="F109" i="16"/>
  <c r="G109" i="16" s="1"/>
  <c r="W84" i="3"/>
  <c r="F84" i="16"/>
  <c r="G84" i="16" s="1"/>
  <c r="W65" i="3"/>
  <c r="F65" i="16"/>
  <c r="G65" i="16" s="1"/>
  <c r="W105" i="3"/>
  <c r="F105" i="16"/>
  <c r="G105" i="16" s="1"/>
  <c r="W100" i="3"/>
  <c r="F100" i="16"/>
  <c r="G100" i="16" s="1"/>
  <c r="W112" i="3"/>
  <c r="F112" i="16"/>
  <c r="G112" i="16" s="1"/>
  <c r="W102" i="3"/>
  <c r="F102" i="16"/>
  <c r="G102" i="16" s="1"/>
  <c r="U118" i="3"/>
  <c r="E118" i="16"/>
  <c r="U59" i="3"/>
  <c r="E59" i="16"/>
  <c r="U30" i="3"/>
  <c r="E30" i="16"/>
  <c r="U53" i="3"/>
  <c r="E53" i="16"/>
  <c r="U40" i="3"/>
  <c r="E40" i="16"/>
  <c r="U47" i="3"/>
  <c r="E47" i="16"/>
  <c r="U13" i="3"/>
  <c r="E13" i="16"/>
  <c r="U104" i="3"/>
  <c r="E104" i="16"/>
  <c r="U74" i="3"/>
  <c r="E74" i="16"/>
  <c r="U99" i="3"/>
  <c r="E99" i="16"/>
  <c r="U41" i="3"/>
  <c r="E41" i="16"/>
  <c r="U115" i="3"/>
  <c r="E115" i="16"/>
  <c r="U55" i="3"/>
  <c r="E55" i="16"/>
  <c r="U111" i="3"/>
  <c r="E111" i="16"/>
  <c r="U52" i="3"/>
  <c r="E52" i="16"/>
  <c r="U17" i="3"/>
  <c r="E17" i="16"/>
  <c r="W122" i="3"/>
  <c r="F122" i="16"/>
  <c r="G122" i="16" s="1"/>
  <c r="U64" i="3"/>
  <c r="E64" i="16"/>
  <c r="U18" i="3"/>
  <c r="E18" i="16"/>
  <c r="U100" i="3"/>
  <c r="E100" i="16"/>
  <c r="U84" i="3"/>
  <c r="E84" i="16"/>
  <c r="U106" i="3"/>
  <c r="E106" i="16"/>
  <c r="U81" i="3"/>
  <c r="E81" i="16"/>
  <c r="U66" i="3"/>
  <c r="E66" i="16"/>
  <c r="U8" i="3"/>
  <c r="E8" i="16"/>
  <c r="U98" i="3"/>
  <c r="E98" i="16"/>
  <c r="U65" i="3"/>
  <c r="E65" i="16"/>
  <c r="U21" i="3"/>
  <c r="E21" i="16"/>
  <c r="U44" i="3"/>
  <c r="E44" i="16"/>
  <c r="U96" i="3"/>
  <c r="E96" i="16"/>
  <c r="U56" i="3"/>
  <c r="E56" i="16"/>
  <c r="U58" i="3"/>
  <c r="E58" i="16"/>
  <c r="U62" i="3"/>
  <c r="E62" i="16"/>
  <c r="U45" i="3"/>
  <c r="E45" i="16"/>
  <c r="U51" i="3"/>
  <c r="E51" i="16"/>
  <c r="U28" i="3"/>
  <c r="E28" i="16"/>
  <c r="U69" i="3"/>
  <c r="E69" i="16"/>
  <c r="U86" i="3"/>
  <c r="E86" i="16"/>
  <c r="U67" i="3"/>
  <c r="E67" i="16"/>
  <c r="U68" i="3"/>
  <c r="E68" i="16"/>
  <c r="U43" i="3"/>
  <c r="E43" i="16"/>
  <c r="U6" i="3"/>
  <c r="E6" i="16"/>
  <c r="U23" i="3"/>
  <c r="E23" i="16"/>
  <c r="U80" i="3"/>
  <c r="E80" i="16"/>
  <c r="U22" i="3"/>
  <c r="E22" i="16"/>
  <c r="U25" i="3"/>
  <c r="E25" i="16"/>
  <c r="U49" i="3"/>
  <c r="E49" i="16"/>
  <c r="U37" i="3"/>
  <c r="E37" i="16"/>
  <c r="U29" i="3"/>
  <c r="E29" i="16"/>
  <c r="U63" i="3"/>
  <c r="E63" i="16"/>
  <c r="U76" i="3"/>
  <c r="E76" i="16"/>
  <c r="U85" i="3"/>
  <c r="E85" i="16"/>
  <c r="U101" i="3"/>
  <c r="E101" i="16"/>
  <c r="U121" i="3"/>
  <c r="E121" i="16"/>
  <c r="P12" i="3"/>
  <c r="O12" i="3" s="1"/>
  <c r="F12" i="16" s="1"/>
  <c r="G12" i="16" s="1"/>
  <c r="U4" i="3"/>
  <c r="O4" i="3"/>
  <c r="O11" i="3"/>
  <c r="O58" i="3"/>
  <c r="O52" i="3"/>
  <c r="O55" i="3"/>
  <c r="O10" i="3"/>
  <c r="O9" i="3"/>
  <c r="O21" i="3"/>
  <c r="O20" i="3"/>
  <c r="O16" i="3"/>
  <c r="O45" i="3"/>
  <c r="O24" i="3"/>
  <c r="O19" i="3"/>
  <c r="F19" i="16" s="1"/>
  <c r="G19" i="16" s="1"/>
  <c r="O15" i="3"/>
  <c r="O14" i="3"/>
  <c r="O37" i="3"/>
  <c r="O32" i="3"/>
  <c r="O18" i="3"/>
  <c r="O17" i="3"/>
  <c r="O51" i="3"/>
  <c r="O28" i="3"/>
  <c r="O39" i="3"/>
  <c r="O8" i="3"/>
  <c r="O46" i="3"/>
  <c r="O57" i="3"/>
  <c r="O34" i="3"/>
  <c r="O38" i="3"/>
  <c r="O25" i="3"/>
  <c r="O33" i="3"/>
  <c r="F33" i="16" s="1"/>
  <c r="G33" i="16" s="1"/>
  <c r="O53" i="3"/>
  <c r="O42" i="3"/>
  <c r="O49" i="3"/>
  <c r="O7" i="3"/>
  <c r="F7" i="16" s="1"/>
  <c r="G7" i="16" s="1"/>
  <c r="W124" i="3" l="1"/>
  <c r="U12" i="3"/>
  <c r="W49" i="3"/>
  <c r="F49" i="16"/>
  <c r="G49" i="16" s="1"/>
  <c r="W25" i="3"/>
  <c r="F25" i="16"/>
  <c r="G25" i="16" s="1"/>
  <c r="W46" i="3"/>
  <c r="F46" i="16"/>
  <c r="G46" i="16" s="1"/>
  <c r="W39" i="3"/>
  <c r="F39" i="16"/>
  <c r="G39" i="16" s="1"/>
  <c r="W18" i="3"/>
  <c r="F18" i="16"/>
  <c r="G18" i="16" s="1"/>
  <c r="W15" i="3"/>
  <c r="F15" i="16"/>
  <c r="G15" i="16" s="1"/>
  <c r="W24" i="3"/>
  <c r="F24" i="16"/>
  <c r="G24" i="16" s="1"/>
  <c r="W21" i="3"/>
  <c r="F21" i="16"/>
  <c r="G21" i="16" s="1"/>
  <c r="W10" i="3"/>
  <c r="F10" i="16"/>
  <c r="G10" i="16" s="1"/>
  <c r="F11" i="16"/>
  <c r="G11" i="16" s="1"/>
  <c r="U78" i="3"/>
  <c r="E78" i="16"/>
  <c r="U116" i="3"/>
  <c r="E116" i="16"/>
  <c r="U73" i="3"/>
  <c r="E73" i="16"/>
  <c r="W42" i="3"/>
  <c r="F42" i="16"/>
  <c r="G42" i="16" s="1"/>
  <c r="W38" i="3"/>
  <c r="F38" i="16"/>
  <c r="G38" i="16" s="1"/>
  <c r="W57" i="3"/>
  <c r="F57" i="16"/>
  <c r="G57" i="16" s="1"/>
  <c r="W8" i="3"/>
  <c r="F8" i="16"/>
  <c r="G8" i="16" s="1"/>
  <c r="W28" i="3"/>
  <c r="F28" i="16"/>
  <c r="G28" i="16" s="1"/>
  <c r="W17" i="3"/>
  <c r="F17" i="16"/>
  <c r="G17" i="16" s="1"/>
  <c r="W32" i="3"/>
  <c r="F32" i="16"/>
  <c r="G32" i="16" s="1"/>
  <c r="W14" i="3"/>
  <c r="F14" i="16"/>
  <c r="G14" i="16" s="1"/>
  <c r="W45" i="3"/>
  <c r="F45" i="16"/>
  <c r="G45" i="16" s="1"/>
  <c r="W20" i="3"/>
  <c r="F20" i="16"/>
  <c r="G20" i="16" s="1"/>
  <c r="W9" i="3"/>
  <c r="F9" i="16"/>
  <c r="G9" i="16" s="1"/>
  <c r="W55" i="3"/>
  <c r="F55" i="16"/>
  <c r="G55" i="16" s="1"/>
  <c r="W58" i="3"/>
  <c r="F58" i="16"/>
  <c r="G58" i="16" s="1"/>
  <c r="U79" i="3"/>
  <c r="E79" i="16"/>
  <c r="U120" i="3"/>
  <c r="E120" i="16"/>
  <c r="U124" i="3"/>
  <c r="E124" i="16"/>
  <c r="W53" i="3"/>
  <c r="F53" i="16"/>
  <c r="G53" i="16" s="1"/>
  <c r="W34" i="3"/>
  <c r="F34" i="16"/>
  <c r="G34" i="16" s="1"/>
  <c r="W51" i="3"/>
  <c r="F51" i="16"/>
  <c r="G51" i="16" s="1"/>
  <c r="W37" i="3"/>
  <c r="F37" i="16"/>
  <c r="G37" i="16" s="1"/>
  <c r="W16" i="3"/>
  <c r="F16" i="16"/>
  <c r="G16" i="16" s="1"/>
  <c r="W52" i="3"/>
  <c r="F52" i="16"/>
  <c r="G52" i="16" s="1"/>
</calcChain>
</file>

<file path=xl/sharedStrings.xml><?xml version="1.0" encoding="utf-8"?>
<sst xmlns="http://schemas.openxmlformats.org/spreadsheetml/2006/main" count="3732" uniqueCount="222">
  <si>
    <t xml:space="preserve">Наименование товаров </t>
  </si>
  <si>
    <t>единица измерения</t>
  </si>
  <si>
    <t>кг</t>
  </si>
  <si>
    <t>Средняя цена</t>
  </si>
  <si>
    <t>Мортка</t>
  </si>
  <si>
    <t>Кондинское</t>
  </si>
  <si>
    <t>Междуреченский</t>
  </si>
  <si>
    <t>Болчары</t>
  </si>
  <si>
    <t>Куминский</t>
  </si>
  <si>
    <t>Половинка</t>
  </si>
  <si>
    <t>Мулымья</t>
  </si>
  <si>
    <t>Леуши</t>
  </si>
  <si>
    <t>Шугур</t>
  </si>
  <si>
    <t>Мясо (говядина) без костей</t>
  </si>
  <si>
    <t>Печень говяжья</t>
  </si>
  <si>
    <t>Масло растительное подсолнечное рафинированное</t>
  </si>
  <si>
    <t>Йогурт питьевой</t>
  </si>
  <si>
    <t>Молоко сухое цельное (25% жир)</t>
  </si>
  <si>
    <t>Сметана фасованная (жир 15%)</t>
  </si>
  <si>
    <t>Дрожжи хлебопекарные сушеные</t>
  </si>
  <si>
    <t>Мука пшеничная высший сорт</t>
  </si>
  <si>
    <t>Крупа гречневая</t>
  </si>
  <si>
    <t>Крупа манная</t>
  </si>
  <si>
    <t>Крупа перловая</t>
  </si>
  <si>
    <t>Крупа рис</t>
  </si>
  <si>
    <t>Крупа ячневая</t>
  </si>
  <si>
    <t>Крупа пшено</t>
  </si>
  <si>
    <t>Крупа пшеничная</t>
  </si>
  <si>
    <t>Крупа горох</t>
  </si>
  <si>
    <t>Крупа фасоль</t>
  </si>
  <si>
    <t>Крахмал</t>
  </si>
  <si>
    <t>Сахарный песок</t>
  </si>
  <si>
    <t>Джем плодово-ягодный</t>
  </si>
  <si>
    <t>Повидло плодово-ягодное</t>
  </si>
  <si>
    <t>Ананасы консервированные</t>
  </si>
  <si>
    <t>Сок фруктово-ягодный (1 литр)</t>
  </si>
  <si>
    <t>Сок фруктово-ягодный (0,2 литр)</t>
  </si>
  <si>
    <t>Курага</t>
  </si>
  <si>
    <t>Чернослив</t>
  </si>
  <si>
    <t>Изюм</t>
  </si>
  <si>
    <t>Сухофрукты</t>
  </si>
  <si>
    <t>Кисель плодово-ягодный концентрат</t>
  </si>
  <si>
    <t>Печенье весовое</t>
  </si>
  <si>
    <t>Вафли весовые</t>
  </si>
  <si>
    <t>Печенье фасованное</t>
  </si>
  <si>
    <t>Вафли фасованные</t>
  </si>
  <si>
    <t>Пряники весовые</t>
  </si>
  <si>
    <t>Шоколад молочный (0,100)</t>
  </si>
  <si>
    <t>Шоколад молочный (0,025)</t>
  </si>
  <si>
    <t>Конфеты шоколадные</t>
  </si>
  <si>
    <t>Капуста свежая</t>
  </si>
  <si>
    <t>Томаты свежие</t>
  </si>
  <si>
    <t>Огурцы свежие</t>
  </si>
  <si>
    <t xml:space="preserve">Зеленый горошек консервированный </t>
  </si>
  <si>
    <t>Фасоль консервированная</t>
  </si>
  <si>
    <t>Овощи быстрозамороженные</t>
  </si>
  <si>
    <t>Хлеб ржано-пшеничный</t>
  </si>
  <si>
    <t>Чай чёрный листовой</t>
  </si>
  <si>
    <t>Какао (порошок)</t>
  </si>
  <si>
    <t>Лавровый лист</t>
  </si>
  <si>
    <t>Зелень петрушки, сельдерея и укропа сушеная</t>
  </si>
  <si>
    <t>шт</t>
  </si>
  <si>
    <t>Перечень    продуктов питания в МО Мортка</t>
  </si>
  <si>
    <t>Перечень    продуктов питания в МО Кондинское</t>
  </si>
  <si>
    <t>Перечень продуктов питания в МО Междуреченский</t>
  </si>
  <si>
    <t>Перечень продуктов питания в МО Болчары</t>
  </si>
  <si>
    <t>Перечень продуктов питания в МО Куминский</t>
  </si>
  <si>
    <t>Перечень  продуктов питания в МО Половинка</t>
  </si>
  <si>
    <t xml:space="preserve">Перечень  продуктов питания в МО Луговой </t>
  </si>
  <si>
    <t>Перечень  продуктов питания в МО Мулымья</t>
  </si>
  <si>
    <t>Перечень  продуктов питания в МО Леуши</t>
  </si>
  <si>
    <t xml:space="preserve">Перечень  продуктов питания в МО Шугур </t>
  </si>
  <si>
    <t>Рост цены, %</t>
  </si>
  <si>
    <t>Кукуруза консервированная</t>
  </si>
  <si>
    <t>Черешня свежая</t>
  </si>
  <si>
    <t>Напиток кофейный злаковый растворимый</t>
  </si>
  <si>
    <t>Сардельки, сосиски (категории А)</t>
  </si>
  <si>
    <t>Колбаса вареная (категории А)</t>
  </si>
  <si>
    <t>Цена прошлого  квартала</t>
  </si>
  <si>
    <t>№ п/п</t>
  </si>
  <si>
    <t>ИП Коробенко ОГ   Магазин «Надежда»</t>
  </si>
  <si>
    <t>Цена прошлого                   квартала</t>
  </si>
  <si>
    <t>Цена прошлого                                квартала</t>
  </si>
  <si>
    <t>Горбуша свежемороженая потрошеная</t>
  </si>
  <si>
    <t>Дрожжи хлебопекарные прессованные</t>
  </si>
  <si>
    <t>Минтай свежемороженый потрошенный без головы</t>
  </si>
  <si>
    <t>Сухари панировочные пшеничные</t>
  </si>
  <si>
    <t>Томатная паста (1,0 кг 25% сухих веществ)</t>
  </si>
  <si>
    <t>Яйцо куриное столовое</t>
  </si>
  <si>
    <t>литр</t>
  </si>
  <si>
    <t>Цена прошлого                         квартала</t>
  </si>
  <si>
    <t>Цена прошлого        квартала</t>
  </si>
  <si>
    <t>Цена прошлого           квартала</t>
  </si>
  <si>
    <t>Цена прошлого                                  квартала</t>
  </si>
  <si>
    <t>Цена прошлого                                       квартала</t>
  </si>
  <si>
    <t>Цена прошлого                                      квартала</t>
  </si>
  <si>
    <t>Абрикосы свежие</t>
  </si>
  <si>
    <t>Апельсины свежие</t>
  </si>
  <si>
    <t>Груши свежие</t>
  </si>
  <si>
    <t>Зефир весовой</t>
  </si>
  <si>
    <t>Клюква, брусника свежая, свежемороженая</t>
  </si>
  <si>
    <t xml:space="preserve">Консервы рыбные </t>
  </si>
  <si>
    <t>Лимон свежий</t>
  </si>
  <si>
    <t>Лук репчатый свежий</t>
  </si>
  <si>
    <t>Макаронные изделия</t>
  </si>
  <si>
    <t>Мандарины свежие</t>
  </si>
  <si>
    <t>Молоко пастеризованное (жир 2,5%-3,2%)</t>
  </si>
  <si>
    <t>Морковь свежая</t>
  </si>
  <si>
    <t>Нектарины свежие</t>
  </si>
  <si>
    <t>Огурцы солёные консервированные</t>
  </si>
  <si>
    <t>Перец сладкий свежий</t>
  </si>
  <si>
    <t>Свёкла свежая</t>
  </si>
  <si>
    <t>Сливы свежие</t>
  </si>
  <si>
    <t>Смородина свежая, свежемороженая</t>
  </si>
  <si>
    <t>Соль йодированная пищевая</t>
  </si>
  <si>
    <t>Сыр твердых сортов</t>
  </si>
  <si>
    <t>Томаты солёные консервированные</t>
  </si>
  <si>
    <t>Фрукты, ягоды консервированные (компот)</t>
  </si>
  <si>
    <t>Хлеб пшеничный, в/с, 1 сорт</t>
  </si>
  <si>
    <t>Чеснок свежий</t>
  </si>
  <si>
    <t>Яблоки свежие</t>
  </si>
  <si>
    <t>Единица измерения</t>
  </si>
  <si>
    <t>Бананы  свежие</t>
  </si>
  <si>
    <t>Виноград  свежий</t>
  </si>
  <si>
    <t>Вишня свежая, свежемороженая</t>
  </si>
  <si>
    <t>Вода питьевая  бутилированная</t>
  </si>
  <si>
    <t>Картофель  свежий</t>
  </si>
  <si>
    <t>Крупа  геркулес</t>
  </si>
  <si>
    <t>Мармелад  весовой</t>
  </si>
  <si>
    <t xml:space="preserve">Молоко сгущенное с сахаром  </t>
  </si>
  <si>
    <t xml:space="preserve">Молоко сгущенное стерилизованное  </t>
  </si>
  <si>
    <t>Творог фасованный (жирность 5%)</t>
  </si>
  <si>
    <t>Творог фасованный (жирность 9%)</t>
  </si>
  <si>
    <t>Шиповник сушенный</t>
  </si>
  <si>
    <t>Перечень    продуктов питания в Юмас,Ямки</t>
  </si>
  <si>
    <t>п. Мортка</t>
  </si>
  <si>
    <t>д. Юмас с.Ямки</t>
  </si>
  <si>
    <t>Крупа кукурузная</t>
  </si>
  <si>
    <t>Редис свежий</t>
  </si>
  <si>
    <t>Напиток кисломолочный снежок</t>
  </si>
  <si>
    <t>№</t>
  </si>
  <si>
    <t>кефир жир.2,5%</t>
  </si>
  <si>
    <t>Цена               прошлого квартала</t>
  </si>
  <si>
    <t>ИП Казанцев АГ   Магазин «Терез»</t>
  </si>
  <si>
    <t>Магазин "Магнолия"</t>
  </si>
  <si>
    <t>Магазин "Дорожный"</t>
  </si>
  <si>
    <t>Наименование магазина "Сударушка"</t>
  </si>
  <si>
    <t>Арбузы</t>
  </si>
  <si>
    <t>Дыни</t>
  </si>
  <si>
    <t xml:space="preserve">Икра кабачковая </t>
  </si>
  <si>
    <t>Йогурт молочный (в стаканчике)</t>
  </si>
  <si>
    <t xml:space="preserve">кг </t>
  </si>
  <si>
    <t>Капуста квашеная</t>
  </si>
  <si>
    <t>Куры, цыплята бройлеры 1 категории (охлажденные и замороженные)</t>
  </si>
  <si>
    <t>Морская капуста</t>
  </si>
  <si>
    <t>Мясо (свинина) без костей</t>
  </si>
  <si>
    <t xml:space="preserve">Напиток витаминизированный для детских учреждений </t>
  </si>
  <si>
    <t xml:space="preserve">Напиток кисломолочный Ряженка классическая 2,7- 4,5% жирности    </t>
  </si>
  <si>
    <t>Печень куриная</t>
  </si>
  <si>
    <t>Пюре мясное для детского питания</t>
  </si>
  <si>
    <t>Пюре овощное для детского питания</t>
  </si>
  <si>
    <t>Пюре рыбное для детского питания</t>
  </si>
  <si>
    <t xml:space="preserve">Пюре фруктовое для детского питания </t>
  </si>
  <si>
    <t>Сельдь слабосолёная</t>
  </si>
  <si>
    <t>Сок овощной (0,2 литр)</t>
  </si>
  <si>
    <t>Сок овощной (1 литр)</t>
  </si>
  <si>
    <t xml:space="preserve">Чай для разовой заварки </t>
  </si>
  <si>
    <t>ИП  Ельпина Н.Н.       магазин «Ивушка»</t>
  </si>
  <si>
    <t>ИП  Голикевич М.С.  магазин «Корзинка»</t>
  </si>
  <si>
    <t>Элис</t>
  </si>
  <si>
    <t>Стимул</t>
  </si>
  <si>
    <t xml:space="preserve">Торговый Объект №3 Квашнин </t>
  </si>
  <si>
    <t>Торговый Объект №1 ООО Сергей  И К</t>
  </si>
  <si>
    <t xml:space="preserve">Торговый объект №2 ОООГорбатенко   </t>
  </si>
  <si>
    <t>текущее сред.знач</t>
  </si>
  <si>
    <t>-</t>
  </si>
  <si>
    <t>ИП Кащеева Г.А.</t>
  </si>
  <si>
    <t>Сибирь 
ИП Жуков В.М.</t>
  </si>
  <si>
    <t>Весна
ИП Жукова Г.М.</t>
  </si>
  <si>
    <t>ООО "Сибирь"</t>
  </si>
  <si>
    <t>ООО "Назарово"</t>
  </si>
  <si>
    <t>ИП Семенов Д.Ю.</t>
  </si>
  <si>
    <t>ТК Сокол</t>
  </si>
  <si>
    <t>м-н Финвал</t>
  </si>
  <si>
    <t>м-н Кедр</t>
  </si>
  <si>
    <t>Магазин "Продукты"</t>
  </si>
  <si>
    <t>ФОРМУЛЫ НЕ СБИВАТЬ</t>
  </si>
  <si>
    <t>магазин "ЕКБ" ИП Гирина О.В.</t>
  </si>
  <si>
    <t>магазин "Виктория" ИП Антисумова И.В.</t>
  </si>
  <si>
    <t>магазин "Добрый" ИП Пешкова А.С.</t>
  </si>
  <si>
    <t>Кефир жир.2,5%</t>
  </si>
  <si>
    <t>Магазин "Атлант"</t>
  </si>
  <si>
    <t>Магазин "Пятерочка"</t>
  </si>
  <si>
    <t>Магазин "Юмас"</t>
  </si>
  <si>
    <t xml:space="preserve">ИП ЗмановскийВ.Ф.магазин " Визит"   </t>
  </si>
  <si>
    <t xml:space="preserve">ИП Матюкайте К.Р. магазин  Кристина </t>
  </si>
  <si>
    <t xml:space="preserve"> </t>
  </si>
  <si>
    <t>Нахрачи №2</t>
  </si>
  <si>
    <t xml:space="preserve"> магазин Южный</t>
  </si>
  <si>
    <t>Масло сливочное монолитом (жир. 82,5%)</t>
  </si>
  <si>
    <t>Масло сливочное фасованное  (жир. 82.5%)</t>
  </si>
  <si>
    <t>Масло сливочное фасованное  (жир.82,5%)</t>
  </si>
  <si>
    <t>Луговой</t>
  </si>
  <si>
    <t>УБРАЛА 354</t>
  </si>
  <si>
    <t/>
  </si>
  <si>
    <t>Молодежный</t>
  </si>
  <si>
    <t>Сред.роз. цена  на  10.10.23, руб</t>
  </si>
  <si>
    <t>Средняя розничная цена на  10.01.24г. руб.</t>
  </si>
  <si>
    <t>Первонач. мониторинг</t>
  </si>
  <si>
    <t>Отклонение</t>
  </si>
  <si>
    <t>поселения</t>
  </si>
  <si>
    <t xml:space="preserve"> не имеющих круглогодичной автомобильной дороги (гп. Кондинское, гп. Луговой, сп. Болчары, сп. Шугур)</t>
  </si>
  <si>
    <t>Средняя цена в городских и сельских поселениях, руб.</t>
  </si>
  <si>
    <t>имеющих круглогодичную автомобильную дорогу (гп. Междуреческий, гп.Мортка, гп. Куминский, сп. Леуши, сп. Мулымья, сп. Половинка)</t>
  </si>
  <si>
    <t>Средняя цена по району, руб.</t>
  </si>
  <si>
    <t xml:space="preserve">отдаленные поселения </t>
  </si>
  <si>
    <t>отдаленные поселения на 10.01.2024</t>
  </si>
  <si>
    <t>поселения на 10.01.2024</t>
  </si>
  <si>
    <t>Рост отдален. поселений %</t>
  </si>
  <si>
    <t>Рост поселений %</t>
  </si>
  <si>
    <t>Мониторинг розничных цен на продукты питания в разрезе городских и сельских поселений Кондинского района на 10 апреля 2024 года</t>
  </si>
  <si>
    <t>Мониторинг розничных цен на продукты питания в Кондинском районе на 10 апреля 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</si>
</sst>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"/>
    <numFmt numFmtId="165" formatCode="#,##0.00\ _₽"/>
  </numFmts>
  <fonts count="33" x14ac:knownFonts="1">
    <font>
      <sz val="12"/>
      <name val="Times New Roman"/>
      <charset val="204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36"/>
      <name val="Times New Roman"/>
      <family val="1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b/>
      <sz val="10.5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b/>
      <sz val="11"/>
      <color indexed="8"/>
      <name val="Times New Roman"/>
      <family val="1"/>
      <charset val="204"/>
    </font>
    <font>
      <sz val="11"/>
      <color indexed="36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0" fontId="11" fillId="0" borderId="0"/>
  </cellStyleXfs>
  <cellXfs count="250">
    <xf numFmtId="0" fontId="0" fillId="0" borderId="0" xfId="0"/>
    <xf numFmtId="0" fontId="2" fillId="0" borderId="0" xfId="0" applyFont="1" applyBorder="1"/>
    <xf numFmtId="0" fontId="1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1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9" fillId="2" borderId="0" xfId="0" applyFont="1" applyFill="1" applyBorder="1"/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4" fillId="3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1" fillId="0" borderId="0" xfId="0" applyFont="1"/>
    <xf numFmtId="164" fontId="5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Protection="1"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Border="1"/>
    <xf numFmtId="0" fontId="16" fillId="0" borderId="1" xfId="0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0" fontId="16" fillId="0" borderId="0" xfId="0" applyFont="1" applyBorder="1"/>
    <xf numFmtId="0" fontId="18" fillId="0" borderId="1" xfId="0" applyFont="1" applyFill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vertical="center" wrapText="1"/>
    </xf>
    <xf numFmtId="0" fontId="1" fillId="4" borderId="0" xfId="0" applyFont="1" applyFill="1" applyBorder="1"/>
    <xf numFmtId="0" fontId="2" fillId="4" borderId="0" xfId="0" applyFont="1" applyFill="1" applyBorder="1"/>
    <xf numFmtId="0" fontId="1" fillId="4" borderId="0" xfId="0" applyFont="1" applyFill="1" applyBorder="1" applyAlignment="1">
      <alignment horizontal="center" vertical="center"/>
    </xf>
    <xf numFmtId="2" fontId="12" fillId="4" borderId="1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 wrapText="1"/>
    </xf>
    <xf numFmtId="0" fontId="5" fillId="4" borderId="0" xfId="0" applyFont="1" applyFill="1" applyBorder="1"/>
    <xf numFmtId="0" fontId="9" fillId="4" borderId="0" xfId="0" applyFont="1" applyFill="1" applyBorder="1"/>
    <xf numFmtId="0" fontId="6" fillId="4" borderId="0" xfId="0" applyFont="1" applyFill="1" applyBorder="1"/>
    <xf numFmtId="0" fontId="2" fillId="4" borderId="0" xfId="0" applyFont="1" applyFill="1" applyBorder="1" applyAlignment="1">
      <alignment horizontal="center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14" fillId="4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center" textRotation="90" wrapText="1"/>
    </xf>
    <xf numFmtId="0" fontId="1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19" fillId="0" borderId="1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2" fontId="19" fillId="4" borderId="1" xfId="0" applyNumberFormat="1" applyFont="1" applyFill="1" applyBorder="1" applyAlignment="1">
      <alignment horizontal="center" vertical="center"/>
    </xf>
    <xf numFmtId="2" fontId="19" fillId="2" borderId="1" xfId="0" applyNumberFormat="1" applyFont="1" applyFill="1" applyBorder="1" applyAlignment="1">
      <alignment horizontal="center" vertical="center"/>
    </xf>
    <xf numFmtId="0" fontId="19" fillId="0" borderId="1" xfId="0" applyFont="1" applyBorder="1"/>
    <xf numFmtId="0" fontId="19" fillId="0" borderId="1" xfId="0" applyFont="1" applyFill="1" applyBorder="1" applyAlignment="1">
      <alignment horizontal="center" vertical="center" wrapText="1"/>
    </xf>
    <xf numFmtId="2" fontId="19" fillId="2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2" fontId="19" fillId="0" borderId="4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19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vertical="top" wrapText="1"/>
    </xf>
    <xf numFmtId="2" fontId="19" fillId="0" borderId="0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2" fontId="5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2" fontId="19" fillId="6" borderId="1" xfId="0" applyNumberFormat="1" applyFont="1" applyFill="1" applyBorder="1" applyAlignment="1">
      <alignment horizontal="center" vertical="center"/>
    </xf>
    <xf numFmtId="164" fontId="14" fillId="6" borderId="1" xfId="0" applyNumberFormat="1" applyFont="1" applyFill="1" applyBorder="1" applyAlignment="1">
      <alignment horizontal="center" vertical="center"/>
    </xf>
    <xf numFmtId="2" fontId="19" fillId="6" borderId="1" xfId="0" applyNumberFormat="1" applyFont="1" applyFill="1" applyBorder="1" applyAlignment="1">
      <alignment horizontal="center" vertical="center" wrapText="1"/>
    </xf>
    <xf numFmtId="2" fontId="16" fillId="6" borderId="1" xfId="0" applyNumberFormat="1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2" fontId="12" fillId="6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2" fontId="19" fillId="7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/>
    <xf numFmtId="2" fontId="5" fillId="7" borderId="1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164" fontId="19" fillId="7" borderId="1" xfId="0" applyNumberFormat="1" applyFont="1" applyFill="1" applyBorder="1" applyAlignment="1">
      <alignment horizontal="center" vertical="center"/>
    </xf>
    <xf numFmtId="2" fontId="19" fillId="7" borderId="1" xfId="0" applyNumberFormat="1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2" fontId="19" fillId="7" borderId="1" xfId="0" applyNumberFormat="1" applyFont="1" applyFill="1" applyBorder="1" applyAlignment="1" applyProtection="1">
      <alignment horizontal="center" vertical="center"/>
      <protection locked="0"/>
    </xf>
    <xf numFmtId="0" fontId="5" fillId="7" borderId="5" xfId="0" applyFont="1" applyFill="1" applyBorder="1" applyAlignment="1" applyProtection="1">
      <alignment horizontal="center" vertical="center" wrapText="1"/>
      <protection locked="0"/>
    </xf>
    <xf numFmtId="2" fontId="5" fillId="7" borderId="5" xfId="0" applyNumberFormat="1" applyFont="1" applyFill="1" applyBorder="1" applyAlignment="1" applyProtection="1">
      <alignment horizontal="center" vertical="center" wrapText="1"/>
      <protection locked="0"/>
    </xf>
    <xf numFmtId="2" fontId="16" fillId="7" borderId="1" xfId="0" applyNumberFormat="1" applyFont="1" applyFill="1" applyBorder="1" applyAlignment="1">
      <alignment horizontal="center" vertical="center" wrapText="1"/>
    </xf>
    <xf numFmtId="2" fontId="18" fillId="7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textRotation="90" wrapText="1"/>
    </xf>
    <xf numFmtId="0" fontId="7" fillId="0" borderId="8" xfId="0" applyFont="1" applyBorder="1" applyAlignment="1">
      <alignment wrapText="1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2" fontId="27" fillId="0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top" wrapText="1"/>
    </xf>
    <xf numFmtId="0" fontId="7" fillId="0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textRotation="90" wrapText="1"/>
    </xf>
    <xf numFmtId="0" fontId="14" fillId="4" borderId="1" xfId="0" applyFont="1" applyFill="1" applyBorder="1" applyAlignment="1">
      <alignment vertical="center" wrapText="1"/>
    </xf>
    <xf numFmtId="2" fontId="19" fillId="8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horizontal="center" vertical="top" wrapText="1"/>
    </xf>
    <xf numFmtId="164" fontId="19" fillId="8" borderId="1" xfId="0" applyNumberFormat="1" applyFont="1" applyFill="1" applyBorder="1" applyAlignment="1">
      <alignment horizontal="center" vertical="center"/>
    </xf>
    <xf numFmtId="164" fontId="14" fillId="8" borderId="1" xfId="0" applyNumberFormat="1" applyFont="1" applyFill="1" applyBorder="1" applyAlignment="1">
      <alignment horizontal="center" vertical="center"/>
    </xf>
    <xf numFmtId="2" fontId="19" fillId="8" borderId="1" xfId="0" applyNumberFormat="1" applyFont="1" applyFill="1" applyBorder="1" applyAlignment="1" applyProtection="1">
      <alignment horizontal="center" vertical="center"/>
      <protection locked="0"/>
    </xf>
    <xf numFmtId="0" fontId="20" fillId="4" borderId="1" xfId="0" applyFont="1" applyFill="1" applyBorder="1" applyAlignment="1">
      <alignment horizontal="left" vertical="top" wrapText="1"/>
    </xf>
    <xf numFmtId="0" fontId="20" fillId="4" borderId="1" xfId="0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2" fontId="21" fillId="4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2" fontId="8" fillId="7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2" fontId="8" fillId="7" borderId="0" xfId="0" applyNumberFormat="1" applyFont="1" applyFill="1" applyBorder="1" applyAlignment="1">
      <alignment horizontal="center" vertical="center"/>
    </xf>
    <xf numFmtId="2" fontId="8" fillId="4" borderId="0" xfId="0" applyNumberFormat="1" applyFont="1" applyFill="1" applyBorder="1" applyAlignment="1">
      <alignment horizontal="center" vertical="center"/>
    </xf>
    <xf numFmtId="2" fontId="8" fillId="8" borderId="0" xfId="0" applyNumberFormat="1" applyFont="1" applyFill="1" applyBorder="1" applyAlignment="1">
      <alignment horizontal="center" vertical="center"/>
    </xf>
    <xf numFmtId="2" fontId="8" fillId="9" borderId="1" xfId="0" applyNumberFormat="1" applyFont="1" applyFill="1" applyBorder="1" applyAlignment="1">
      <alignment horizontal="center" vertical="center"/>
    </xf>
    <xf numFmtId="2" fontId="28" fillId="0" borderId="1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30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31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2" fontId="27" fillId="4" borderId="1" xfId="0" applyNumberFormat="1" applyFont="1" applyFill="1" applyBorder="1" applyAlignment="1">
      <alignment horizontal="center" vertical="center"/>
    </xf>
    <xf numFmtId="0" fontId="29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/>
    </xf>
    <xf numFmtId="0" fontId="30" fillId="5" borderId="1" xfId="0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8" fillId="10" borderId="5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top" wrapText="1"/>
    </xf>
    <xf numFmtId="0" fontId="8" fillId="11" borderId="5" xfId="0" applyFont="1" applyFill="1" applyBorder="1" applyAlignment="1">
      <alignment horizontal="center" vertical="top" wrapText="1"/>
    </xf>
    <xf numFmtId="0" fontId="8" fillId="11" borderId="5" xfId="0" applyFont="1" applyFill="1" applyBorder="1" applyAlignment="1">
      <alignment horizontal="center" vertical="center" wrapText="1"/>
    </xf>
    <xf numFmtId="0" fontId="8" fillId="11" borderId="6" xfId="0" applyFont="1" applyFill="1" applyBorder="1" applyAlignment="1">
      <alignment horizontal="center" vertical="top" wrapText="1"/>
    </xf>
    <xf numFmtId="2" fontId="8" fillId="10" borderId="1" xfId="0" applyNumberFormat="1" applyFont="1" applyFill="1" applyBorder="1" applyAlignment="1">
      <alignment horizontal="center" vertical="center"/>
    </xf>
    <xf numFmtId="2" fontId="8" fillId="11" borderId="1" xfId="0" applyNumberFormat="1" applyFont="1" applyFill="1" applyBorder="1" applyAlignment="1">
      <alignment horizontal="center" vertical="center"/>
    </xf>
    <xf numFmtId="2" fontId="27" fillId="11" borderId="1" xfId="0" applyNumberFormat="1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top" wrapText="1"/>
    </xf>
    <xf numFmtId="0" fontId="8" fillId="4" borderId="6" xfId="0" applyFont="1" applyFill="1" applyBorder="1" applyAlignment="1">
      <alignment horizontal="center" vertical="top" wrapText="1"/>
    </xf>
    <xf numFmtId="2" fontId="32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/>
    <xf numFmtId="0" fontId="32" fillId="4" borderId="5" xfId="0" applyFont="1" applyFill="1" applyBorder="1" applyAlignment="1">
      <alignment horizontal="center" vertical="top" wrapText="1"/>
    </xf>
    <xf numFmtId="2" fontId="32" fillId="7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2" fontId="32" fillId="0" borderId="1" xfId="0" applyNumberFormat="1" applyFont="1" applyFill="1" applyBorder="1" applyAlignment="1">
      <alignment horizontal="center" vertical="center"/>
    </xf>
    <xf numFmtId="2" fontId="32" fillId="7" borderId="0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0" borderId="0" xfId="0" applyFont="1" applyFill="1" applyBorder="1"/>
    <xf numFmtId="0" fontId="11" fillId="4" borderId="0" xfId="0" applyFont="1" applyFill="1" applyBorder="1"/>
    <xf numFmtId="0" fontId="11" fillId="4" borderId="1" xfId="0" applyFont="1" applyFill="1" applyBorder="1" applyAlignment="1">
      <alignment horizontal="center" vertical="top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8" fillId="10" borderId="5" xfId="0" applyFont="1" applyFill="1" applyBorder="1" applyAlignment="1">
      <alignment horizontal="center" vertical="top" wrapText="1"/>
    </xf>
    <xf numFmtId="0" fontId="8" fillId="12" borderId="5" xfId="0" applyFont="1" applyFill="1" applyBorder="1" applyAlignment="1">
      <alignment horizontal="center" vertical="top" wrapText="1"/>
    </xf>
    <xf numFmtId="0" fontId="0" fillId="12" borderId="6" xfId="0" applyFill="1" applyBorder="1" applyAlignment="1">
      <alignment horizontal="center" vertical="top"/>
    </xf>
    <xf numFmtId="0" fontId="0" fillId="12" borderId="6" xfId="0" applyFill="1" applyBorder="1" applyAlignment="1">
      <alignment horizontal="center" vertical="center"/>
    </xf>
    <xf numFmtId="2" fontId="8" fillId="12" borderId="1" xfId="0" applyNumberFormat="1" applyFont="1" applyFill="1" applyBorder="1" applyAlignment="1">
      <alignment horizontal="center" vertical="center"/>
    </xf>
    <xf numFmtId="2" fontId="8" fillId="12" borderId="5" xfId="0" applyNumberFormat="1" applyFont="1" applyFill="1" applyBorder="1" applyAlignment="1">
      <alignment horizontal="center" vertical="top" wrapText="1"/>
    </xf>
    <xf numFmtId="2" fontId="27" fillId="12" borderId="1" xfId="0" applyNumberFormat="1" applyFont="1" applyFill="1" applyBorder="1" applyAlignment="1">
      <alignment horizontal="center" vertical="center"/>
    </xf>
    <xf numFmtId="2" fontId="27" fillId="10" borderId="1" xfId="0" applyNumberFormat="1" applyFont="1" applyFill="1" applyBorder="1" applyAlignment="1">
      <alignment horizontal="center" vertical="center"/>
    </xf>
    <xf numFmtId="14" fontId="8" fillId="9" borderId="5" xfId="0" applyNumberFormat="1" applyFont="1" applyFill="1" applyBorder="1" applyAlignment="1">
      <alignment horizontal="center" vertical="top" wrapText="1"/>
    </xf>
    <xf numFmtId="0" fontId="0" fillId="9" borderId="6" xfId="0" applyFill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top" wrapText="1"/>
    </xf>
    <xf numFmtId="0" fontId="7" fillId="0" borderId="8" xfId="0" applyFont="1" applyBorder="1" applyAlignment="1">
      <alignment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textRotation="90" wrapText="1"/>
    </xf>
    <xf numFmtId="0" fontId="8" fillId="5" borderId="5" xfId="0" applyFont="1" applyFill="1" applyBorder="1" applyAlignment="1">
      <alignment horizontal="center" vertical="top" wrapText="1"/>
    </xf>
    <xf numFmtId="0" fontId="0" fillId="5" borderId="6" xfId="0" applyFill="1" applyBorder="1" applyAlignment="1">
      <alignment horizontal="center" vertical="top"/>
    </xf>
    <xf numFmtId="0" fontId="32" fillId="0" borderId="8" xfId="0" applyFont="1" applyFill="1" applyBorder="1" applyAlignment="1">
      <alignment horizontal="center" vertical="top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32" fillId="4" borderId="5" xfId="0" applyFont="1" applyFill="1" applyBorder="1" applyAlignment="1">
      <alignment horizontal="center" vertical="center" wrapText="1"/>
    </xf>
    <xf numFmtId="0" fontId="32" fillId="4" borderId="6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50"/>
  </sheetPr>
  <dimension ref="A1:K123"/>
  <sheetViews>
    <sheetView view="pageBreakPreview" zoomScale="80" zoomScaleNormal="100" zoomScaleSheetLayoutView="80" workbookViewId="0">
      <pane xSplit="2" ySplit="1" topLeftCell="C41" activePane="bottomRight" state="frozen"/>
      <selection activeCell="G18" sqref="G18"/>
      <selection pane="topRight" activeCell="G18" sqref="G18"/>
      <selection pane="bottomLeft" activeCell="G18" sqref="G18"/>
      <selection pane="bottomRight" activeCell="F61" sqref="F61"/>
    </sheetView>
  </sheetViews>
  <sheetFormatPr defaultColWidth="9" defaultRowHeight="21" customHeight="1" x14ac:dyDescent="0.2"/>
  <cols>
    <col min="1" max="1" width="5.875" style="1" customWidth="1"/>
    <col min="2" max="2" width="27.25" style="7" customWidth="1"/>
    <col min="3" max="3" width="7.25" style="18" customWidth="1"/>
    <col min="4" max="6" width="10.625" style="9" customWidth="1"/>
    <col min="7" max="8" width="10.625" style="14" customWidth="1"/>
    <col min="9" max="9" width="9" style="14"/>
    <col min="10" max="10" width="8.75" style="14" customWidth="1"/>
    <col min="11" max="16384" width="9" style="1"/>
  </cols>
  <sheetData>
    <row r="1" spans="1:11" s="2" customFormat="1" ht="48.75" customHeight="1" x14ac:dyDescent="0.2">
      <c r="B1" s="21" t="s">
        <v>62</v>
      </c>
      <c r="C1" s="22"/>
      <c r="D1" s="10"/>
      <c r="E1" s="10"/>
      <c r="F1" s="10"/>
      <c r="G1" s="17"/>
      <c r="H1" s="17"/>
      <c r="I1" s="17"/>
      <c r="J1" s="17"/>
    </row>
    <row r="2" spans="1:11" s="3" customFormat="1" ht="49.5" customHeight="1" x14ac:dyDescent="0.2">
      <c r="A2" s="58"/>
      <c r="B2" s="59" t="s">
        <v>0</v>
      </c>
      <c r="C2" s="59" t="s">
        <v>1</v>
      </c>
      <c r="D2" s="82" t="s">
        <v>185</v>
      </c>
      <c r="E2" s="82" t="s">
        <v>144</v>
      </c>
      <c r="F2" s="82" t="s">
        <v>145</v>
      </c>
      <c r="H2" s="60" t="s">
        <v>3</v>
      </c>
      <c r="I2" s="129" t="s">
        <v>78</v>
      </c>
      <c r="J2" s="129" t="s">
        <v>72</v>
      </c>
    </row>
    <row r="3" spans="1:11" s="3" customFormat="1" ht="24.95" customHeight="1" x14ac:dyDescent="0.2">
      <c r="A3" s="33">
        <v>1</v>
      </c>
      <c r="B3" s="55" t="s">
        <v>96</v>
      </c>
      <c r="C3" s="56" t="s">
        <v>2</v>
      </c>
      <c r="D3" s="167"/>
      <c r="E3" s="167"/>
      <c r="F3" s="167"/>
      <c r="G3" s="91" t="e">
        <f>AVERAGEIF(D3:F3,"&gt;0")</f>
        <v>#DIV/0!</v>
      </c>
      <c r="H3" s="91" t="str">
        <f>IFERROR(G3,"")</f>
        <v/>
      </c>
      <c r="I3" s="91" t="s">
        <v>204</v>
      </c>
      <c r="J3" s="117" t="e">
        <f>H3/I3*100</f>
        <v>#VALUE!</v>
      </c>
      <c r="K3" s="3">
        <v>0</v>
      </c>
    </row>
    <row r="4" spans="1:11" ht="24.95" customHeight="1" x14ac:dyDescent="0.2">
      <c r="A4" s="33">
        <v>2</v>
      </c>
      <c r="B4" s="55" t="s">
        <v>34</v>
      </c>
      <c r="C4" s="54" t="s">
        <v>2</v>
      </c>
      <c r="D4" s="167">
        <v>283.19</v>
      </c>
      <c r="E4" s="167">
        <v>217.7</v>
      </c>
      <c r="F4" s="167">
        <v>265.52</v>
      </c>
      <c r="G4" s="91">
        <f t="shared" ref="G4:G29" si="0">AVERAGEIF(D4:F4,"&gt;0")</f>
        <v>255.47</v>
      </c>
      <c r="H4" s="91">
        <f t="shared" ref="H4:H29" si="1">IFERROR(G4,"")</f>
        <v>255.47</v>
      </c>
      <c r="I4" s="91">
        <v>265.59333333333331</v>
      </c>
      <c r="J4" s="117">
        <f t="shared" ref="J4:J58" si="2">H4/I4*100</f>
        <v>96.188408343582935</v>
      </c>
    </row>
    <row r="5" spans="1:11" ht="24.95" customHeight="1" x14ac:dyDescent="0.2">
      <c r="A5" s="33">
        <v>3</v>
      </c>
      <c r="B5" s="55" t="s">
        <v>97</v>
      </c>
      <c r="C5" s="54" t="s">
        <v>2</v>
      </c>
      <c r="D5" s="167">
        <v>218</v>
      </c>
      <c r="E5" s="167">
        <v>119</v>
      </c>
      <c r="F5" s="167">
        <v>161</v>
      </c>
      <c r="G5" s="91">
        <f t="shared" si="0"/>
        <v>166</v>
      </c>
      <c r="H5" s="91">
        <f t="shared" si="1"/>
        <v>166</v>
      </c>
      <c r="I5" s="91">
        <v>210.5</v>
      </c>
      <c r="J5" s="117">
        <f t="shared" si="2"/>
        <v>78.859857482185276</v>
      </c>
      <c r="K5" s="32"/>
    </row>
    <row r="6" spans="1:11" ht="24.95" customHeight="1" x14ac:dyDescent="0.2">
      <c r="A6" s="33">
        <v>4</v>
      </c>
      <c r="B6" s="151" t="s">
        <v>147</v>
      </c>
      <c r="C6" s="153" t="s">
        <v>2</v>
      </c>
      <c r="D6" s="167"/>
      <c r="E6" s="167"/>
      <c r="F6" s="167"/>
      <c r="G6" s="91" t="e">
        <f t="shared" si="0"/>
        <v>#DIV/0!</v>
      </c>
      <c r="H6" s="91" t="str">
        <f t="shared" si="1"/>
        <v/>
      </c>
      <c r="I6" s="91" t="s">
        <v>204</v>
      </c>
      <c r="J6" s="117" t="e">
        <f t="shared" si="2"/>
        <v>#VALUE!</v>
      </c>
      <c r="K6" s="32"/>
    </row>
    <row r="7" spans="1:11" s="3" customFormat="1" ht="24.95" customHeight="1" x14ac:dyDescent="0.2">
      <c r="A7" s="33">
        <v>5</v>
      </c>
      <c r="B7" s="151" t="s">
        <v>122</v>
      </c>
      <c r="C7" s="81" t="s">
        <v>2</v>
      </c>
      <c r="D7" s="167"/>
      <c r="E7" s="167">
        <v>159</v>
      </c>
      <c r="F7" s="167">
        <v>210</v>
      </c>
      <c r="G7" s="91">
        <f t="shared" si="0"/>
        <v>184.5</v>
      </c>
      <c r="H7" s="91">
        <f t="shared" si="1"/>
        <v>184.5</v>
      </c>
      <c r="I7" s="91">
        <v>200.5</v>
      </c>
      <c r="J7" s="117">
        <f t="shared" si="2"/>
        <v>92.019950124688279</v>
      </c>
      <c r="K7" s="32"/>
    </row>
    <row r="8" spans="1:11" ht="24.95" customHeight="1" x14ac:dyDescent="0.2">
      <c r="A8" s="33">
        <v>6</v>
      </c>
      <c r="B8" s="151" t="s">
        <v>43</v>
      </c>
      <c r="C8" s="81" t="s">
        <v>2</v>
      </c>
      <c r="D8" s="187">
        <v>381</v>
      </c>
      <c r="E8" s="169"/>
      <c r="F8" s="187">
        <v>372</v>
      </c>
      <c r="G8" s="91">
        <f t="shared" si="0"/>
        <v>376.5</v>
      </c>
      <c r="H8" s="91">
        <f t="shared" si="1"/>
        <v>376.5</v>
      </c>
      <c r="I8" s="91">
        <v>353</v>
      </c>
      <c r="J8" s="117">
        <f t="shared" si="2"/>
        <v>106.65722379603399</v>
      </c>
      <c r="K8" s="32"/>
    </row>
    <row r="9" spans="1:11" ht="24.95" customHeight="1" x14ac:dyDescent="0.2">
      <c r="A9" s="33">
        <v>7</v>
      </c>
      <c r="B9" s="151" t="s">
        <v>45</v>
      </c>
      <c r="C9" s="81" t="s">
        <v>2</v>
      </c>
      <c r="D9" s="169">
        <v>383.33</v>
      </c>
      <c r="E9" s="169"/>
      <c r="F9" s="169">
        <v>330</v>
      </c>
      <c r="G9" s="91">
        <f t="shared" si="0"/>
        <v>356.66499999999996</v>
      </c>
      <c r="H9" s="91">
        <f t="shared" si="1"/>
        <v>356.66499999999996</v>
      </c>
      <c r="I9" s="91">
        <v>343</v>
      </c>
      <c r="J9" s="117">
        <f t="shared" si="2"/>
        <v>103.98396501457725</v>
      </c>
      <c r="K9" s="32"/>
    </row>
    <row r="10" spans="1:11" ht="24.95" customHeight="1" x14ac:dyDescent="0.2">
      <c r="A10" s="33">
        <v>8</v>
      </c>
      <c r="B10" s="151" t="s">
        <v>123</v>
      </c>
      <c r="C10" s="81" t="s">
        <v>2</v>
      </c>
      <c r="D10" s="169">
        <v>392</v>
      </c>
      <c r="E10" s="169">
        <v>259</v>
      </c>
      <c r="F10" s="168">
        <v>462</v>
      </c>
      <c r="G10" s="91">
        <f t="shared" si="0"/>
        <v>371</v>
      </c>
      <c r="H10" s="91">
        <f t="shared" si="1"/>
        <v>371</v>
      </c>
      <c r="I10" s="91">
        <v>245</v>
      </c>
      <c r="J10" s="117">
        <f t="shared" si="2"/>
        <v>151.42857142857142</v>
      </c>
      <c r="K10" s="32"/>
    </row>
    <row r="11" spans="1:11" ht="24.95" customHeight="1" x14ac:dyDescent="0.2">
      <c r="A11" s="33">
        <v>9</v>
      </c>
      <c r="B11" s="151" t="s">
        <v>124</v>
      </c>
      <c r="C11" s="81" t="s">
        <v>2</v>
      </c>
      <c r="D11" s="169"/>
      <c r="E11" s="169"/>
      <c r="F11" s="169"/>
      <c r="G11" s="91" t="e">
        <f t="shared" si="0"/>
        <v>#DIV/0!</v>
      </c>
      <c r="H11" s="91" t="str">
        <f t="shared" si="1"/>
        <v/>
      </c>
      <c r="I11" s="91" t="s">
        <v>204</v>
      </c>
      <c r="J11" s="117" t="e">
        <f t="shared" si="2"/>
        <v>#VALUE!</v>
      </c>
      <c r="K11" s="32"/>
    </row>
    <row r="12" spans="1:11" ht="24.95" customHeight="1" x14ac:dyDescent="0.2">
      <c r="A12" s="33">
        <v>10</v>
      </c>
      <c r="B12" s="151" t="s">
        <v>125</v>
      </c>
      <c r="C12" s="81" t="s">
        <v>89</v>
      </c>
      <c r="D12" s="169"/>
      <c r="E12" s="169">
        <v>24</v>
      </c>
      <c r="F12" s="169"/>
      <c r="G12" s="91">
        <f t="shared" si="0"/>
        <v>24</v>
      </c>
      <c r="H12" s="91">
        <f t="shared" si="1"/>
        <v>24</v>
      </c>
      <c r="I12" s="91">
        <v>23.5</v>
      </c>
      <c r="J12" s="117">
        <f t="shared" si="2"/>
        <v>102.12765957446808</v>
      </c>
      <c r="K12" s="32"/>
    </row>
    <row r="13" spans="1:11" ht="24.95" customHeight="1" x14ac:dyDescent="0.2">
      <c r="A13" s="33">
        <v>11</v>
      </c>
      <c r="B13" s="151" t="s">
        <v>83</v>
      </c>
      <c r="C13" s="81" t="s">
        <v>2</v>
      </c>
      <c r="D13" s="169">
        <v>320</v>
      </c>
      <c r="E13" s="169">
        <v>0</v>
      </c>
      <c r="F13" s="169">
        <v>315</v>
      </c>
      <c r="G13" s="91">
        <f t="shared" si="0"/>
        <v>317.5</v>
      </c>
      <c r="H13" s="91">
        <f t="shared" si="1"/>
        <v>317.5</v>
      </c>
      <c r="I13" s="91">
        <v>472</v>
      </c>
      <c r="J13" s="117">
        <f t="shared" si="2"/>
        <v>67.266949152542381</v>
      </c>
      <c r="K13" s="32"/>
    </row>
    <row r="14" spans="1:11" ht="15" x14ac:dyDescent="0.2">
      <c r="A14" s="33">
        <v>12</v>
      </c>
      <c r="B14" s="151" t="s">
        <v>98</v>
      </c>
      <c r="C14" s="81" t="s">
        <v>2</v>
      </c>
      <c r="D14" s="169">
        <v>360</v>
      </c>
      <c r="E14" s="169"/>
      <c r="F14" s="169">
        <v>312</v>
      </c>
      <c r="G14" s="91">
        <f t="shared" si="0"/>
        <v>336</v>
      </c>
      <c r="H14" s="91">
        <f t="shared" si="1"/>
        <v>336</v>
      </c>
      <c r="I14" s="91">
        <v>330</v>
      </c>
      <c r="J14" s="117">
        <f t="shared" si="2"/>
        <v>101.81818181818181</v>
      </c>
      <c r="K14" s="32"/>
    </row>
    <row r="15" spans="1:11" ht="24.95" customHeight="1" x14ac:dyDescent="0.2">
      <c r="A15" s="33">
        <v>13</v>
      </c>
      <c r="B15" s="151" t="s">
        <v>32</v>
      </c>
      <c r="C15" s="81" t="s">
        <v>2</v>
      </c>
      <c r="D15" s="169">
        <v>420</v>
      </c>
      <c r="E15" s="169">
        <v>330</v>
      </c>
      <c r="F15" s="169">
        <v>232.94</v>
      </c>
      <c r="G15" s="91">
        <f t="shared" si="0"/>
        <v>327.6466666666667</v>
      </c>
      <c r="H15" s="91">
        <f t="shared" si="1"/>
        <v>327.6466666666667</v>
      </c>
      <c r="I15" s="91">
        <v>324.53333333333336</v>
      </c>
      <c r="J15" s="117">
        <f t="shared" si="2"/>
        <v>100.95932621199672</v>
      </c>
      <c r="K15" s="32"/>
    </row>
    <row r="16" spans="1:11" ht="30" x14ac:dyDescent="0.2">
      <c r="A16" s="33">
        <v>14</v>
      </c>
      <c r="B16" s="151" t="s">
        <v>84</v>
      </c>
      <c r="C16" s="81" t="s">
        <v>2</v>
      </c>
      <c r="D16" s="169">
        <v>114</v>
      </c>
      <c r="E16" s="169">
        <v>200</v>
      </c>
      <c r="F16" s="169">
        <v>116</v>
      </c>
      <c r="G16" s="91">
        <f t="shared" si="0"/>
        <v>143.33333333333334</v>
      </c>
      <c r="H16" s="91">
        <f t="shared" si="1"/>
        <v>143.33333333333334</v>
      </c>
      <c r="I16" s="91">
        <v>109.33333333333333</v>
      </c>
      <c r="J16" s="117">
        <f t="shared" si="2"/>
        <v>131.09756097560975</v>
      </c>
      <c r="K16" s="32"/>
    </row>
    <row r="17" spans="1:11" ht="30" x14ac:dyDescent="0.2">
      <c r="A17" s="33">
        <v>15</v>
      </c>
      <c r="B17" s="151" t="s">
        <v>19</v>
      </c>
      <c r="C17" s="81" t="s">
        <v>2</v>
      </c>
      <c r="D17" s="169">
        <v>2200</v>
      </c>
      <c r="E17" s="169">
        <v>2181.8200000000002</v>
      </c>
      <c r="F17" s="169">
        <v>1818.18</v>
      </c>
      <c r="G17" s="91">
        <f t="shared" si="0"/>
        <v>2066.6666666666665</v>
      </c>
      <c r="H17" s="91">
        <f t="shared" si="1"/>
        <v>2066.6666666666665</v>
      </c>
      <c r="I17" s="91">
        <v>2066.6666666666665</v>
      </c>
      <c r="J17" s="117">
        <f t="shared" si="2"/>
        <v>100</v>
      </c>
      <c r="K17" s="32"/>
    </row>
    <row r="18" spans="1:11" ht="24.95" customHeight="1" x14ac:dyDescent="0.2">
      <c r="A18" s="33">
        <v>16</v>
      </c>
      <c r="B18" s="151" t="s">
        <v>148</v>
      </c>
      <c r="C18" s="153" t="s">
        <v>2</v>
      </c>
      <c r="D18" s="169"/>
      <c r="E18" s="169"/>
      <c r="F18" s="169"/>
      <c r="G18" s="91" t="e">
        <f t="shared" si="0"/>
        <v>#DIV/0!</v>
      </c>
      <c r="H18" s="91" t="str">
        <f t="shared" si="1"/>
        <v/>
      </c>
      <c r="I18" s="91" t="s">
        <v>204</v>
      </c>
      <c r="J18" s="117" t="e">
        <f t="shared" si="2"/>
        <v>#VALUE!</v>
      </c>
      <c r="K18" s="32"/>
    </row>
    <row r="19" spans="1:11" ht="24.95" customHeight="1" x14ac:dyDescent="0.2">
      <c r="A19" s="33">
        <v>17</v>
      </c>
      <c r="B19" s="151" t="s">
        <v>53</v>
      </c>
      <c r="C19" s="81" t="s">
        <v>2</v>
      </c>
      <c r="D19" s="169">
        <v>408.82</v>
      </c>
      <c r="E19" s="83">
        <v>185</v>
      </c>
      <c r="F19" s="168">
        <v>245.18</v>
      </c>
      <c r="G19" s="91">
        <f t="shared" si="0"/>
        <v>279.66666666666669</v>
      </c>
      <c r="H19" s="91">
        <f t="shared" si="1"/>
        <v>279.66666666666669</v>
      </c>
      <c r="I19" s="91">
        <v>245.18</v>
      </c>
      <c r="J19" s="117">
        <f t="shared" si="2"/>
        <v>114.06585637762731</v>
      </c>
      <c r="K19" s="32"/>
    </row>
    <row r="20" spans="1:11" ht="24.95" customHeight="1" x14ac:dyDescent="0.2">
      <c r="A20" s="33">
        <v>18</v>
      </c>
      <c r="B20" s="151" t="s">
        <v>60</v>
      </c>
      <c r="C20" s="81" t="s">
        <v>2</v>
      </c>
      <c r="D20" s="169">
        <v>2000</v>
      </c>
      <c r="E20" s="169"/>
      <c r="F20" s="169">
        <v>1933.33</v>
      </c>
      <c r="G20" s="91">
        <f t="shared" si="0"/>
        <v>1966.665</v>
      </c>
      <c r="H20" s="91">
        <f t="shared" si="1"/>
        <v>1966.665</v>
      </c>
      <c r="I20" s="91">
        <v>1977.7766666666666</v>
      </c>
      <c r="J20" s="117">
        <f t="shared" si="2"/>
        <v>99.43817384167069</v>
      </c>
      <c r="K20" s="32"/>
    </row>
    <row r="21" spans="1:11" ht="24.95" customHeight="1" x14ac:dyDescent="0.2">
      <c r="A21" s="33">
        <v>19</v>
      </c>
      <c r="B21" s="151" t="s">
        <v>99</v>
      </c>
      <c r="C21" s="81" t="s">
        <v>2</v>
      </c>
      <c r="D21" s="169">
        <v>372</v>
      </c>
      <c r="E21" s="169"/>
      <c r="F21" s="169">
        <v>355</v>
      </c>
      <c r="G21" s="91">
        <f t="shared" si="0"/>
        <v>363.5</v>
      </c>
      <c r="H21" s="91">
        <f t="shared" si="1"/>
        <v>363.5</v>
      </c>
      <c r="I21" s="91">
        <v>361.33333333333331</v>
      </c>
      <c r="J21" s="117">
        <f t="shared" si="2"/>
        <v>100.59963099630997</v>
      </c>
      <c r="K21" s="32"/>
    </row>
    <row r="22" spans="1:11" ht="24.95" customHeight="1" x14ac:dyDescent="0.2">
      <c r="A22" s="33">
        <v>20</v>
      </c>
      <c r="B22" s="151" t="s">
        <v>39</v>
      </c>
      <c r="C22" s="81" t="s">
        <v>2</v>
      </c>
      <c r="D22" s="169">
        <v>350</v>
      </c>
      <c r="E22" s="169"/>
      <c r="F22" s="169">
        <v>285</v>
      </c>
      <c r="G22" s="91">
        <f t="shared" si="0"/>
        <v>317.5</v>
      </c>
      <c r="H22" s="91">
        <f t="shared" si="1"/>
        <v>317.5</v>
      </c>
      <c r="I22" s="91">
        <v>275</v>
      </c>
      <c r="J22" s="117">
        <f t="shared" si="2"/>
        <v>115.45454545454545</v>
      </c>
      <c r="K22" s="32"/>
    </row>
    <row r="23" spans="1:11" ht="24.95" customHeight="1" x14ac:dyDescent="0.2">
      <c r="A23" s="33">
        <v>21</v>
      </c>
      <c r="B23" s="151" t="s">
        <v>149</v>
      </c>
      <c r="C23" s="81" t="s">
        <v>2</v>
      </c>
      <c r="D23" s="169"/>
      <c r="E23" s="169">
        <v>150</v>
      </c>
      <c r="F23" s="169">
        <v>158</v>
      </c>
      <c r="G23" s="91">
        <f t="shared" si="0"/>
        <v>154</v>
      </c>
      <c r="H23" s="91">
        <f t="shared" si="1"/>
        <v>154</v>
      </c>
      <c r="I23" s="91">
        <v>157.03666666666666</v>
      </c>
      <c r="J23" s="117">
        <f t="shared" si="2"/>
        <v>98.066269024219395</v>
      </c>
      <c r="K23" s="32"/>
    </row>
    <row r="24" spans="1:11" ht="24.95" customHeight="1" x14ac:dyDescent="0.2">
      <c r="A24" s="33">
        <v>22</v>
      </c>
      <c r="B24" s="151" t="s">
        <v>150</v>
      </c>
      <c r="C24" s="81" t="s">
        <v>151</v>
      </c>
      <c r="D24" s="169"/>
      <c r="E24" s="169">
        <v>272</v>
      </c>
      <c r="F24" s="169">
        <v>330</v>
      </c>
      <c r="G24" s="91">
        <f t="shared" si="0"/>
        <v>301</v>
      </c>
      <c r="H24" s="91">
        <f t="shared" si="1"/>
        <v>301</v>
      </c>
      <c r="I24" s="91">
        <v>295.435</v>
      </c>
      <c r="J24" s="117">
        <f t="shared" si="2"/>
        <v>101.8836630730956</v>
      </c>
      <c r="K24" s="32"/>
    </row>
    <row r="25" spans="1:11" ht="24.95" customHeight="1" x14ac:dyDescent="0.2">
      <c r="A25" s="33">
        <v>23</v>
      </c>
      <c r="B25" s="151" t="s">
        <v>16</v>
      </c>
      <c r="C25" s="81" t="s">
        <v>2</v>
      </c>
      <c r="D25" s="169">
        <v>250</v>
      </c>
      <c r="E25" s="169">
        <v>104.21</v>
      </c>
      <c r="F25" s="169">
        <v>315.79000000000002</v>
      </c>
      <c r="G25" s="91">
        <f t="shared" si="0"/>
        <v>223.33333333333334</v>
      </c>
      <c r="H25" s="91">
        <f t="shared" si="1"/>
        <v>223.33333333333334</v>
      </c>
      <c r="I25" s="91">
        <v>246.78500000000003</v>
      </c>
      <c r="J25" s="117">
        <f t="shared" si="2"/>
        <v>90.497126378561632</v>
      </c>
      <c r="K25" s="32"/>
    </row>
    <row r="26" spans="1:11" s="4" customFormat="1" ht="15" x14ac:dyDescent="0.2">
      <c r="A26" s="33">
        <v>24</v>
      </c>
      <c r="B26" s="151" t="s">
        <v>58</v>
      </c>
      <c r="C26" s="81" t="s">
        <v>2</v>
      </c>
      <c r="D26" s="169"/>
      <c r="E26" s="169"/>
      <c r="F26" s="187"/>
      <c r="G26" s="91" t="e">
        <f t="shared" si="0"/>
        <v>#DIV/0!</v>
      </c>
      <c r="H26" s="91" t="str">
        <f t="shared" si="1"/>
        <v/>
      </c>
      <c r="I26" s="91" t="s">
        <v>204</v>
      </c>
      <c r="J26" s="117" t="e">
        <f t="shared" si="2"/>
        <v>#VALUE!</v>
      </c>
      <c r="K26" s="32"/>
    </row>
    <row r="27" spans="1:11" s="4" customFormat="1" ht="15" x14ac:dyDescent="0.2">
      <c r="A27" s="33">
        <v>25</v>
      </c>
      <c r="B27" s="151" t="s">
        <v>152</v>
      </c>
      <c r="C27" s="81" t="s">
        <v>2</v>
      </c>
      <c r="D27" s="169"/>
      <c r="E27" s="169">
        <v>198</v>
      </c>
      <c r="F27" s="169">
        <v>196</v>
      </c>
      <c r="G27" s="91">
        <f t="shared" si="0"/>
        <v>197</v>
      </c>
      <c r="H27" s="91">
        <f t="shared" si="1"/>
        <v>197</v>
      </c>
      <c r="I27" s="91">
        <v>196</v>
      </c>
      <c r="J27" s="117">
        <f t="shared" si="2"/>
        <v>100.51020408163265</v>
      </c>
      <c r="K27" s="32"/>
    </row>
    <row r="28" spans="1:11" s="4" customFormat="1" ht="24.95" customHeight="1" x14ac:dyDescent="0.2">
      <c r="A28" s="33">
        <v>26</v>
      </c>
      <c r="B28" s="68" t="s">
        <v>50</v>
      </c>
      <c r="C28" s="57" t="s">
        <v>2</v>
      </c>
      <c r="D28" s="169"/>
      <c r="E28" s="169">
        <v>37</v>
      </c>
      <c r="F28" s="169">
        <v>38</v>
      </c>
      <c r="G28" s="91">
        <f t="shared" si="0"/>
        <v>37.5</v>
      </c>
      <c r="H28" s="91">
        <f t="shared" si="1"/>
        <v>37.5</v>
      </c>
      <c r="I28" s="91">
        <v>47</v>
      </c>
      <c r="J28" s="117">
        <f t="shared" si="2"/>
        <v>79.787234042553195</v>
      </c>
      <c r="K28" s="32"/>
    </row>
    <row r="29" spans="1:11" ht="24.95" customHeight="1" x14ac:dyDescent="0.2">
      <c r="A29" s="33">
        <v>27</v>
      </c>
      <c r="B29" s="68" t="s">
        <v>126</v>
      </c>
      <c r="C29" s="57" t="s">
        <v>2</v>
      </c>
      <c r="D29" s="169"/>
      <c r="E29" s="169">
        <v>18</v>
      </c>
      <c r="F29" s="169">
        <v>27</v>
      </c>
      <c r="G29" s="91">
        <f t="shared" si="0"/>
        <v>22.5</v>
      </c>
      <c r="H29" s="91">
        <f t="shared" si="1"/>
        <v>22.5</v>
      </c>
      <c r="I29" s="91">
        <v>28</v>
      </c>
      <c r="J29" s="117">
        <f t="shared" si="2"/>
        <v>80.357142857142861</v>
      </c>
      <c r="K29" s="32"/>
    </row>
    <row r="30" spans="1:11" ht="24.95" customHeight="1" x14ac:dyDescent="0.2">
      <c r="A30" s="33">
        <v>28</v>
      </c>
      <c r="B30" s="68" t="s">
        <v>141</v>
      </c>
      <c r="C30" s="57" t="s">
        <v>89</v>
      </c>
      <c r="D30" s="169">
        <v>132</v>
      </c>
      <c r="E30" s="169">
        <v>82</v>
      </c>
      <c r="F30" s="169">
        <v>101</v>
      </c>
      <c r="G30" s="91">
        <f t="shared" ref="G30:G57" si="3">AVERAGEIF(D30:F30,"&gt;0")</f>
        <v>105</v>
      </c>
      <c r="H30" s="91">
        <f t="shared" ref="H30:H57" si="4">IFERROR(G30,"")</f>
        <v>105</v>
      </c>
      <c r="I30" s="91">
        <v>109.74000000000001</v>
      </c>
      <c r="J30" s="117">
        <f t="shared" si="2"/>
        <v>95.680699835975929</v>
      </c>
      <c r="K30" s="32"/>
    </row>
    <row r="31" spans="1:11" ht="24.95" customHeight="1" x14ac:dyDescent="0.2">
      <c r="A31" s="33">
        <v>29</v>
      </c>
      <c r="B31" s="68" t="s">
        <v>41</v>
      </c>
      <c r="C31" s="57" t="s">
        <v>2</v>
      </c>
      <c r="D31" s="169">
        <v>250</v>
      </c>
      <c r="E31" s="169">
        <v>199</v>
      </c>
      <c r="F31" s="169"/>
      <c r="G31" s="91">
        <f t="shared" si="3"/>
        <v>224.5</v>
      </c>
      <c r="H31" s="91">
        <f t="shared" si="4"/>
        <v>224.5</v>
      </c>
      <c r="I31" s="91">
        <v>222.5</v>
      </c>
      <c r="J31" s="117">
        <f t="shared" si="2"/>
        <v>100.89887640449437</v>
      </c>
      <c r="K31" s="32"/>
    </row>
    <row r="32" spans="1:11" ht="24.95" customHeight="1" x14ac:dyDescent="0.2">
      <c r="A32" s="33">
        <v>30</v>
      </c>
      <c r="B32" s="68" t="s">
        <v>100</v>
      </c>
      <c r="C32" s="57" t="s">
        <v>2</v>
      </c>
      <c r="D32" s="169"/>
      <c r="E32" s="169"/>
      <c r="F32" s="169"/>
      <c r="G32" s="91" t="e">
        <f t="shared" si="3"/>
        <v>#DIV/0!</v>
      </c>
      <c r="H32" s="91" t="str">
        <f t="shared" si="4"/>
        <v/>
      </c>
      <c r="I32" s="91" t="s">
        <v>204</v>
      </c>
      <c r="J32" s="117" t="e">
        <f t="shared" si="2"/>
        <v>#VALUE!</v>
      </c>
      <c r="K32" s="32"/>
    </row>
    <row r="33" spans="1:11" ht="24.95" customHeight="1" x14ac:dyDescent="0.2">
      <c r="A33" s="33">
        <v>31</v>
      </c>
      <c r="B33" s="68" t="s">
        <v>77</v>
      </c>
      <c r="C33" s="57" t="s">
        <v>2</v>
      </c>
      <c r="D33" s="169">
        <v>648</v>
      </c>
      <c r="E33" s="169">
        <v>538</v>
      </c>
      <c r="F33" s="169">
        <v>630</v>
      </c>
      <c r="G33" s="91">
        <f t="shared" si="3"/>
        <v>605.33333333333337</v>
      </c>
      <c r="H33" s="91">
        <f t="shared" si="4"/>
        <v>605.33333333333337</v>
      </c>
      <c r="I33" s="91">
        <v>600</v>
      </c>
      <c r="J33" s="117">
        <f t="shared" si="2"/>
        <v>100.8888888888889</v>
      </c>
      <c r="K33" s="32"/>
    </row>
    <row r="34" spans="1:11" ht="24.95" customHeight="1" x14ac:dyDescent="0.2">
      <c r="A34" s="33">
        <v>32</v>
      </c>
      <c r="B34" s="68" t="s">
        <v>101</v>
      </c>
      <c r="C34" s="57" t="s">
        <v>2</v>
      </c>
      <c r="D34" s="189">
        <v>412.24</v>
      </c>
      <c r="E34" s="169">
        <v>329.17</v>
      </c>
      <c r="F34" s="169">
        <v>480</v>
      </c>
      <c r="G34" s="91">
        <f t="shared" si="3"/>
        <v>407.13666666666671</v>
      </c>
      <c r="H34" s="91">
        <f t="shared" si="4"/>
        <v>407.13666666666671</v>
      </c>
      <c r="I34" s="91">
        <v>474.69499999999999</v>
      </c>
      <c r="J34" s="117">
        <f t="shared" si="2"/>
        <v>85.768054575394032</v>
      </c>
      <c r="K34" s="32"/>
    </row>
    <row r="35" spans="1:11" ht="24.95" customHeight="1" x14ac:dyDescent="0.2">
      <c r="A35" s="33">
        <v>33</v>
      </c>
      <c r="B35" s="68" t="s">
        <v>49</v>
      </c>
      <c r="C35" s="57" t="s">
        <v>2</v>
      </c>
      <c r="D35" s="169"/>
      <c r="E35" s="169">
        <v>420</v>
      </c>
      <c r="F35" s="169"/>
      <c r="G35" s="91">
        <f t="shared" si="3"/>
        <v>420</v>
      </c>
      <c r="H35" s="91">
        <f t="shared" si="4"/>
        <v>420</v>
      </c>
      <c r="I35" s="91">
        <v>476</v>
      </c>
      <c r="J35" s="117">
        <f t="shared" si="2"/>
        <v>88.235294117647058</v>
      </c>
      <c r="K35" s="32"/>
    </row>
    <row r="36" spans="1:11" ht="24.95" customHeight="1" x14ac:dyDescent="0.2">
      <c r="A36" s="33">
        <v>34</v>
      </c>
      <c r="B36" s="68" t="s">
        <v>30</v>
      </c>
      <c r="C36" s="57" t="s">
        <v>2</v>
      </c>
      <c r="D36" s="169">
        <v>300</v>
      </c>
      <c r="E36" s="187">
        <v>330</v>
      </c>
      <c r="F36" s="169">
        <v>410</v>
      </c>
      <c r="G36" s="91">
        <f t="shared" si="3"/>
        <v>346.66666666666669</v>
      </c>
      <c r="H36" s="91">
        <f t="shared" si="4"/>
        <v>346.66666666666669</v>
      </c>
      <c r="I36" s="91">
        <v>419.435</v>
      </c>
      <c r="J36" s="117">
        <f t="shared" si="2"/>
        <v>82.650867635430203</v>
      </c>
      <c r="K36" s="32"/>
    </row>
    <row r="37" spans="1:11" ht="24.95" customHeight="1" x14ac:dyDescent="0.2">
      <c r="A37" s="33">
        <v>35</v>
      </c>
      <c r="B37" s="68" t="s">
        <v>127</v>
      </c>
      <c r="C37" s="57" t="s">
        <v>2</v>
      </c>
      <c r="D37" s="169"/>
      <c r="E37" s="169">
        <v>35</v>
      </c>
      <c r="F37" s="169">
        <v>47</v>
      </c>
      <c r="G37" s="91">
        <f t="shared" si="3"/>
        <v>41</v>
      </c>
      <c r="H37" s="91">
        <f t="shared" si="4"/>
        <v>41</v>
      </c>
      <c r="I37" s="91">
        <v>47.666666666666664</v>
      </c>
      <c r="J37" s="117">
        <f t="shared" si="2"/>
        <v>86.013986013986028</v>
      </c>
      <c r="K37" s="32"/>
    </row>
    <row r="38" spans="1:11" ht="24.95" customHeight="1" x14ac:dyDescent="0.2">
      <c r="A38" s="33">
        <v>36</v>
      </c>
      <c r="B38" s="68" t="s">
        <v>28</v>
      </c>
      <c r="C38" s="57" t="s">
        <v>2</v>
      </c>
      <c r="D38" s="169">
        <v>56</v>
      </c>
      <c r="E38" s="169">
        <v>38.75</v>
      </c>
      <c r="F38" s="169">
        <v>53</v>
      </c>
      <c r="G38" s="91">
        <f t="shared" si="3"/>
        <v>49.25</v>
      </c>
      <c r="H38" s="91">
        <f t="shared" si="4"/>
        <v>49.25</v>
      </c>
      <c r="I38" s="91">
        <v>54.666666666666664</v>
      </c>
      <c r="J38" s="117">
        <f t="shared" si="2"/>
        <v>90.091463414634148</v>
      </c>
      <c r="K38" s="32"/>
    </row>
    <row r="39" spans="1:11" ht="24.95" customHeight="1" x14ac:dyDescent="0.2">
      <c r="A39" s="33">
        <v>37</v>
      </c>
      <c r="B39" s="68" t="s">
        <v>21</v>
      </c>
      <c r="C39" s="57" t="s">
        <v>2</v>
      </c>
      <c r="D39" s="169">
        <v>84</v>
      </c>
      <c r="E39" s="169">
        <v>71.25</v>
      </c>
      <c r="F39" s="169">
        <v>89</v>
      </c>
      <c r="G39" s="91">
        <f t="shared" si="3"/>
        <v>81.416666666666671</v>
      </c>
      <c r="H39" s="91">
        <f t="shared" si="4"/>
        <v>81.416666666666671</v>
      </c>
      <c r="I39" s="91">
        <v>90.333333333333329</v>
      </c>
      <c r="J39" s="117">
        <f t="shared" si="2"/>
        <v>90.129151291512926</v>
      </c>
      <c r="K39" s="32"/>
    </row>
    <row r="40" spans="1:11" ht="24.95" customHeight="1" x14ac:dyDescent="0.2">
      <c r="A40" s="33">
        <v>38</v>
      </c>
      <c r="B40" s="68" t="s">
        <v>137</v>
      </c>
      <c r="C40" s="57" t="s">
        <v>2</v>
      </c>
      <c r="D40" s="169"/>
      <c r="E40" s="169">
        <v>65</v>
      </c>
      <c r="F40" s="169"/>
      <c r="G40" s="91">
        <f t="shared" si="3"/>
        <v>65</v>
      </c>
      <c r="H40" s="91">
        <f t="shared" si="4"/>
        <v>65</v>
      </c>
      <c r="I40" s="91">
        <v>85</v>
      </c>
      <c r="J40" s="117">
        <f t="shared" si="2"/>
        <v>76.470588235294116</v>
      </c>
      <c r="K40" s="32"/>
    </row>
    <row r="41" spans="1:11" ht="24.95" customHeight="1" x14ac:dyDescent="0.2">
      <c r="A41" s="33">
        <v>39</v>
      </c>
      <c r="B41" s="68" t="s">
        <v>22</v>
      </c>
      <c r="C41" s="57" t="s">
        <v>2</v>
      </c>
      <c r="D41" s="169">
        <v>58</v>
      </c>
      <c r="E41" s="169">
        <v>60</v>
      </c>
      <c r="F41" s="169">
        <v>52</v>
      </c>
      <c r="G41" s="91">
        <f t="shared" si="3"/>
        <v>56.666666666666664</v>
      </c>
      <c r="H41" s="91">
        <f t="shared" si="4"/>
        <v>56.666666666666664</v>
      </c>
      <c r="I41" s="91">
        <v>55.333333333333336</v>
      </c>
      <c r="J41" s="117">
        <f t="shared" si="2"/>
        <v>102.40963855421685</v>
      </c>
      <c r="K41" s="32"/>
    </row>
    <row r="42" spans="1:11" ht="24.95" customHeight="1" x14ac:dyDescent="0.2">
      <c r="A42" s="33">
        <v>40</v>
      </c>
      <c r="B42" s="68" t="s">
        <v>23</v>
      </c>
      <c r="C42" s="57" t="s">
        <v>2</v>
      </c>
      <c r="D42" s="169">
        <v>40</v>
      </c>
      <c r="E42" s="169"/>
      <c r="F42" s="169">
        <v>43</v>
      </c>
      <c r="G42" s="91">
        <f t="shared" si="3"/>
        <v>41.5</v>
      </c>
      <c r="H42" s="91">
        <f t="shared" si="4"/>
        <v>41.5</v>
      </c>
      <c r="I42" s="91">
        <v>42.666666666666664</v>
      </c>
      <c r="J42" s="117">
        <f t="shared" si="2"/>
        <v>97.265625</v>
      </c>
      <c r="K42" s="32"/>
    </row>
    <row r="43" spans="1:11" ht="24.95" customHeight="1" x14ac:dyDescent="0.2">
      <c r="A43" s="33">
        <v>41</v>
      </c>
      <c r="B43" s="68" t="s">
        <v>27</v>
      </c>
      <c r="C43" s="57" t="s">
        <v>2</v>
      </c>
      <c r="D43" s="169">
        <v>40</v>
      </c>
      <c r="E43" s="169">
        <v>32.5</v>
      </c>
      <c r="F43" s="169">
        <v>42</v>
      </c>
      <c r="G43" s="91">
        <f t="shared" si="3"/>
        <v>38.166666666666664</v>
      </c>
      <c r="H43" s="91">
        <f t="shared" si="4"/>
        <v>38.166666666666664</v>
      </c>
      <c r="I43" s="91">
        <v>45.666666666666664</v>
      </c>
      <c r="J43" s="117">
        <f t="shared" si="2"/>
        <v>83.576642335766422</v>
      </c>
      <c r="K43" s="32"/>
    </row>
    <row r="44" spans="1:11" ht="24.95" customHeight="1" x14ac:dyDescent="0.2">
      <c r="A44" s="33">
        <v>42</v>
      </c>
      <c r="B44" s="68" t="s">
        <v>26</v>
      </c>
      <c r="C44" s="57" t="s">
        <v>2</v>
      </c>
      <c r="D44" s="169">
        <v>65</v>
      </c>
      <c r="E44" s="169"/>
      <c r="F44" s="169">
        <v>56</v>
      </c>
      <c r="G44" s="91">
        <f t="shared" si="3"/>
        <v>60.5</v>
      </c>
      <c r="H44" s="91">
        <f t="shared" si="4"/>
        <v>60.5</v>
      </c>
      <c r="I44" s="91">
        <v>59.333333333333336</v>
      </c>
      <c r="J44" s="117">
        <f t="shared" si="2"/>
        <v>101.96629213483146</v>
      </c>
      <c r="K44" s="32"/>
    </row>
    <row r="45" spans="1:11" ht="24.95" customHeight="1" x14ac:dyDescent="0.2">
      <c r="A45" s="33">
        <v>43</v>
      </c>
      <c r="B45" s="68" t="s">
        <v>24</v>
      </c>
      <c r="C45" s="57" t="s">
        <v>2</v>
      </c>
      <c r="D45" s="169"/>
      <c r="E45" s="169">
        <v>139</v>
      </c>
      <c r="F45" s="169">
        <v>115</v>
      </c>
      <c r="G45" s="91">
        <f t="shared" si="3"/>
        <v>127</v>
      </c>
      <c r="H45" s="91">
        <f t="shared" si="4"/>
        <v>127</v>
      </c>
      <c r="I45" s="91">
        <v>127</v>
      </c>
      <c r="J45" s="117">
        <f t="shared" si="2"/>
        <v>100</v>
      </c>
      <c r="K45" s="32"/>
    </row>
    <row r="46" spans="1:11" ht="24.95" customHeight="1" x14ac:dyDescent="0.2">
      <c r="A46" s="33">
        <v>44</v>
      </c>
      <c r="B46" s="68" t="s">
        <v>29</v>
      </c>
      <c r="C46" s="57" t="s">
        <v>2</v>
      </c>
      <c r="D46" s="169"/>
      <c r="E46" s="169"/>
      <c r="F46" s="169">
        <v>180</v>
      </c>
      <c r="G46" s="91">
        <f t="shared" si="3"/>
        <v>180</v>
      </c>
      <c r="H46" s="91">
        <f t="shared" si="4"/>
        <v>180</v>
      </c>
      <c r="I46" s="91">
        <v>180</v>
      </c>
      <c r="J46" s="117">
        <f t="shared" si="2"/>
        <v>100</v>
      </c>
      <c r="K46" s="32"/>
    </row>
    <row r="47" spans="1:11" ht="24.95" customHeight="1" x14ac:dyDescent="0.2">
      <c r="A47" s="33">
        <v>45</v>
      </c>
      <c r="B47" s="68" t="s">
        <v>25</v>
      </c>
      <c r="C47" s="57" t="s">
        <v>2</v>
      </c>
      <c r="D47" s="169">
        <v>40</v>
      </c>
      <c r="E47" s="169">
        <v>27.5</v>
      </c>
      <c r="F47" s="169">
        <v>31</v>
      </c>
      <c r="G47" s="91">
        <f t="shared" si="3"/>
        <v>32.833333333333336</v>
      </c>
      <c r="H47" s="91">
        <f t="shared" si="4"/>
        <v>32.833333333333336</v>
      </c>
      <c r="I47" s="91">
        <v>38.666666666666664</v>
      </c>
      <c r="J47" s="117">
        <f t="shared" si="2"/>
        <v>84.913793103448285</v>
      </c>
      <c r="K47" s="32"/>
    </row>
    <row r="48" spans="1:11" ht="24.95" customHeight="1" x14ac:dyDescent="0.2">
      <c r="A48" s="33">
        <v>46</v>
      </c>
      <c r="B48" s="68" t="s">
        <v>73</v>
      </c>
      <c r="C48" s="57" t="s">
        <v>2</v>
      </c>
      <c r="D48" s="187"/>
      <c r="E48" s="169">
        <v>261.76</v>
      </c>
      <c r="F48" s="187">
        <v>245</v>
      </c>
      <c r="G48" s="91">
        <f t="shared" si="3"/>
        <v>253.38</v>
      </c>
      <c r="H48" s="91">
        <f t="shared" si="4"/>
        <v>253.38</v>
      </c>
      <c r="I48" s="91">
        <v>258.06</v>
      </c>
      <c r="J48" s="117">
        <f t="shared" si="2"/>
        <v>98.186468263194598</v>
      </c>
      <c r="K48" s="32"/>
    </row>
    <row r="49" spans="1:11" ht="24.95" customHeight="1" x14ac:dyDescent="0.2">
      <c r="A49" s="33">
        <v>47</v>
      </c>
      <c r="B49" s="68" t="s">
        <v>37</v>
      </c>
      <c r="C49" s="57" t="s">
        <v>2</v>
      </c>
      <c r="D49" s="169">
        <v>406</v>
      </c>
      <c r="E49" s="169"/>
      <c r="F49" s="169">
        <v>300</v>
      </c>
      <c r="G49" s="91">
        <f t="shared" si="3"/>
        <v>353</v>
      </c>
      <c r="H49" s="91">
        <f t="shared" si="4"/>
        <v>353</v>
      </c>
      <c r="I49" s="91">
        <v>293</v>
      </c>
      <c r="J49" s="117">
        <f t="shared" si="2"/>
        <v>120.47781569965869</v>
      </c>
      <c r="K49" s="32"/>
    </row>
    <row r="50" spans="1:11" ht="27.75" customHeight="1" x14ac:dyDescent="0.2">
      <c r="A50" s="33">
        <v>48</v>
      </c>
      <c r="B50" s="84" t="s">
        <v>153</v>
      </c>
      <c r="C50" s="83" t="s">
        <v>2</v>
      </c>
      <c r="D50" s="169">
        <v>377</v>
      </c>
      <c r="E50" s="169">
        <v>279</v>
      </c>
      <c r="F50" s="169">
        <v>238</v>
      </c>
      <c r="G50" s="91">
        <f t="shared" si="3"/>
        <v>298</v>
      </c>
      <c r="H50" s="91">
        <f t="shared" si="4"/>
        <v>298</v>
      </c>
      <c r="I50" s="91">
        <v>295</v>
      </c>
      <c r="J50" s="117">
        <f t="shared" si="2"/>
        <v>101.01694915254238</v>
      </c>
      <c r="K50" s="32"/>
    </row>
    <row r="51" spans="1:11" ht="24.95" customHeight="1" x14ac:dyDescent="0.2">
      <c r="A51" s="33">
        <v>49</v>
      </c>
      <c r="B51" s="68" t="s">
        <v>59</v>
      </c>
      <c r="C51" s="57" t="s">
        <v>2</v>
      </c>
      <c r="D51" s="187">
        <v>2750</v>
      </c>
      <c r="E51" s="169">
        <v>1886</v>
      </c>
      <c r="F51" s="187">
        <v>2600</v>
      </c>
      <c r="G51" s="91">
        <f t="shared" si="3"/>
        <v>2412</v>
      </c>
      <c r="H51" s="91">
        <f t="shared" si="4"/>
        <v>2412</v>
      </c>
      <c r="I51" s="91">
        <v>2150</v>
      </c>
      <c r="J51" s="117">
        <f t="shared" si="2"/>
        <v>112.18604651162791</v>
      </c>
      <c r="K51" s="32"/>
    </row>
    <row r="52" spans="1:11" ht="24.95" customHeight="1" x14ac:dyDescent="0.2">
      <c r="A52" s="33">
        <v>50</v>
      </c>
      <c r="B52" s="68" t="s">
        <v>102</v>
      </c>
      <c r="C52" s="57" t="s">
        <v>2</v>
      </c>
      <c r="D52" s="169">
        <v>260</v>
      </c>
      <c r="E52" s="169">
        <v>139</v>
      </c>
      <c r="F52" s="169">
        <v>238</v>
      </c>
      <c r="G52" s="91">
        <f t="shared" si="3"/>
        <v>212.33333333333334</v>
      </c>
      <c r="H52" s="91">
        <f t="shared" si="4"/>
        <v>212.33333333333334</v>
      </c>
      <c r="I52" s="91">
        <v>224</v>
      </c>
      <c r="J52" s="117">
        <f t="shared" si="2"/>
        <v>94.791666666666671</v>
      </c>
      <c r="K52" s="32"/>
    </row>
    <row r="53" spans="1:11" ht="15" x14ac:dyDescent="0.2">
      <c r="A53" s="33">
        <v>51</v>
      </c>
      <c r="B53" s="68" t="s">
        <v>103</v>
      </c>
      <c r="C53" s="57" t="s">
        <v>2</v>
      </c>
      <c r="D53" s="169">
        <v>50</v>
      </c>
      <c r="E53" s="169"/>
      <c r="F53" s="169">
        <v>38</v>
      </c>
      <c r="G53" s="91">
        <f t="shared" si="3"/>
        <v>44</v>
      </c>
      <c r="H53" s="91">
        <f t="shared" si="4"/>
        <v>44</v>
      </c>
      <c r="I53" s="91">
        <v>43.666666666666664</v>
      </c>
      <c r="J53" s="117">
        <f t="shared" si="2"/>
        <v>100.76335877862597</v>
      </c>
      <c r="K53" s="32"/>
    </row>
    <row r="54" spans="1:11" ht="28.5" customHeight="1" x14ac:dyDescent="0.2">
      <c r="A54" s="33">
        <v>52</v>
      </c>
      <c r="B54" s="68" t="s">
        <v>104</v>
      </c>
      <c r="C54" s="57" t="s">
        <v>2</v>
      </c>
      <c r="D54" s="169">
        <v>59</v>
      </c>
      <c r="E54" s="169">
        <v>69</v>
      </c>
      <c r="F54" s="169">
        <v>64</v>
      </c>
      <c r="G54" s="91">
        <f t="shared" si="3"/>
        <v>64</v>
      </c>
      <c r="H54" s="91">
        <f t="shared" si="4"/>
        <v>64</v>
      </c>
      <c r="I54" s="91">
        <v>63.666666666666664</v>
      </c>
      <c r="J54" s="117">
        <f t="shared" si="2"/>
        <v>100.52356020942408</v>
      </c>
      <c r="K54" s="32"/>
    </row>
    <row r="55" spans="1:11" ht="34.5" customHeight="1" x14ac:dyDescent="0.2">
      <c r="A55" s="33">
        <v>53</v>
      </c>
      <c r="B55" s="68" t="s">
        <v>105</v>
      </c>
      <c r="C55" s="57" t="s">
        <v>2</v>
      </c>
      <c r="D55" s="169"/>
      <c r="E55" s="169"/>
      <c r="F55" s="187">
        <v>238</v>
      </c>
      <c r="G55" s="91">
        <f t="shared" si="3"/>
        <v>238</v>
      </c>
      <c r="H55" s="91">
        <f t="shared" si="4"/>
        <v>238</v>
      </c>
      <c r="I55" s="91" t="s">
        <v>204</v>
      </c>
      <c r="J55" s="117" t="e">
        <f t="shared" si="2"/>
        <v>#VALUE!</v>
      </c>
      <c r="K55" s="32"/>
    </row>
    <row r="56" spans="1:11" ht="32.25" customHeight="1" x14ac:dyDescent="0.2">
      <c r="A56" s="33">
        <v>54</v>
      </c>
      <c r="B56" s="68" t="s">
        <v>128</v>
      </c>
      <c r="C56" s="57" t="s">
        <v>2</v>
      </c>
      <c r="D56" s="187">
        <v>362</v>
      </c>
      <c r="E56" s="169"/>
      <c r="F56" s="169">
        <v>253</v>
      </c>
      <c r="G56" s="91">
        <f t="shared" si="3"/>
        <v>307.5</v>
      </c>
      <c r="H56" s="91">
        <f t="shared" si="4"/>
        <v>307.5</v>
      </c>
      <c r="I56" s="91">
        <v>253</v>
      </c>
      <c r="J56" s="117">
        <f t="shared" si="2"/>
        <v>121.54150197628459</v>
      </c>
      <c r="K56" s="32"/>
    </row>
    <row r="57" spans="1:11" ht="24.95" customHeight="1" x14ac:dyDescent="0.2">
      <c r="A57" s="33">
        <v>55</v>
      </c>
      <c r="B57" s="68" t="s">
        <v>15</v>
      </c>
      <c r="C57" s="57" t="s">
        <v>89</v>
      </c>
      <c r="D57" s="169">
        <v>160</v>
      </c>
      <c r="E57" s="169">
        <v>111.1</v>
      </c>
      <c r="F57" s="169">
        <v>174</v>
      </c>
      <c r="G57" s="91">
        <f t="shared" si="3"/>
        <v>148.36666666666667</v>
      </c>
      <c r="H57" s="91">
        <f t="shared" si="4"/>
        <v>148.36666666666667</v>
      </c>
      <c r="I57" s="91">
        <v>166.33333333333334</v>
      </c>
      <c r="J57" s="117">
        <f t="shared" si="2"/>
        <v>89.198396793587179</v>
      </c>
      <c r="K57" s="32"/>
    </row>
    <row r="58" spans="1:11" ht="24.95" customHeight="1" x14ac:dyDescent="0.2">
      <c r="A58" s="33">
        <v>56</v>
      </c>
      <c r="B58" s="68" t="s">
        <v>199</v>
      </c>
      <c r="C58" s="57" t="s">
        <v>2</v>
      </c>
      <c r="D58" s="169">
        <v>1191</v>
      </c>
      <c r="E58" s="169">
        <v>855.56</v>
      </c>
      <c r="F58" s="187">
        <v>749</v>
      </c>
      <c r="G58" s="91">
        <f t="shared" ref="G58:G86" si="5">AVERAGEIF(D58:F58,"&gt;0")</f>
        <v>931.85333333333335</v>
      </c>
      <c r="H58" s="91">
        <f t="shared" ref="H58:H86" si="6">IFERROR(G58,"")</f>
        <v>931.85333333333335</v>
      </c>
      <c r="I58" s="91" t="s">
        <v>204</v>
      </c>
      <c r="J58" s="117" t="e">
        <f t="shared" si="2"/>
        <v>#VALUE!</v>
      </c>
      <c r="K58" s="32"/>
    </row>
    <row r="59" spans="1:11" ht="30" x14ac:dyDescent="0.2">
      <c r="A59" s="33">
        <v>57</v>
      </c>
      <c r="B59" s="68" t="s">
        <v>200</v>
      </c>
      <c r="C59" s="57" t="s">
        <v>2</v>
      </c>
      <c r="D59" s="169">
        <v>920</v>
      </c>
      <c r="E59" s="187"/>
      <c r="F59" s="187"/>
      <c r="G59" s="91">
        <f t="shared" si="5"/>
        <v>920</v>
      </c>
      <c r="H59" s="91">
        <f t="shared" si="6"/>
        <v>920</v>
      </c>
      <c r="I59" s="91">
        <v>915</v>
      </c>
      <c r="J59" s="117">
        <f t="shared" ref="J59:J116" si="7">H59/I59*100</f>
        <v>100.5464480874317</v>
      </c>
      <c r="K59" s="32"/>
    </row>
    <row r="60" spans="1:11" ht="24.95" customHeight="1" x14ac:dyDescent="0.2">
      <c r="A60" s="33">
        <v>58</v>
      </c>
      <c r="B60" s="68" t="s">
        <v>85</v>
      </c>
      <c r="C60" s="57" t="s">
        <v>2</v>
      </c>
      <c r="D60" s="169">
        <v>199</v>
      </c>
      <c r="E60" s="169">
        <v>225</v>
      </c>
      <c r="F60" s="169">
        <v>187</v>
      </c>
      <c r="G60" s="91">
        <f t="shared" si="5"/>
        <v>203.66666666666666</v>
      </c>
      <c r="H60" s="91">
        <f t="shared" si="6"/>
        <v>203.66666666666666</v>
      </c>
      <c r="I60" s="91">
        <v>183</v>
      </c>
      <c r="J60" s="117">
        <f t="shared" si="7"/>
        <v>111.29326047358833</v>
      </c>
      <c r="K60" s="32"/>
    </row>
    <row r="61" spans="1:11" ht="30" x14ac:dyDescent="0.2">
      <c r="A61" s="33">
        <v>59</v>
      </c>
      <c r="B61" s="68" t="s">
        <v>106</v>
      </c>
      <c r="C61" s="57" t="s">
        <v>89</v>
      </c>
      <c r="D61" s="187">
        <v>106</v>
      </c>
      <c r="E61" s="169">
        <v>84.44</v>
      </c>
      <c r="F61" s="187">
        <v>120</v>
      </c>
      <c r="G61" s="91">
        <f t="shared" si="5"/>
        <v>103.48</v>
      </c>
      <c r="H61" s="91">
        <f t="shared" si="6"/>
        <v>103.48</v>
      </c>
      <c r="I61" s="91">
        <v>107</v>
      </c>
      <c r="J61" s="117">
        <f t="shared" si="7"/>
        <v>96.710280373831779</v>
      </c>
      <c r="K61" s="32"/>
    </row>
    <row r="62" spans="1:11" ht="24.95" customHeight="1" x14ac:dyDescent="0.2">
      <c r="A62" s="33">
        <v>60</v>
      </c>
      <c r="B62" s="68" t="s">
        <v>129</v>
      </c>
      <c r="C62" s="57" t="s">
        <v>2</v>
      </c>
      <c r="D62" s="169">
        <v>381.58</v>
      </c>
      <c r="E62" s="169"/>
      <c r="F62" s="169">
        <v>240</v>
      </c>
      <c r="G62" s="91">
        <f t="shared" si="5"/>
        <v>310.78999999999996</v>
      </c>
      <c r="H62" s="91">
        <f t="shared" si="6"/>
        <v>310.78999999999996</v>
      </c>
      <c r="I62" s="91">
        <v>286.43333333333334</v>
      </c>
      <c r="J62" s="117">
        <f t="shared" si="7"/>
        <v>108.50343302688232</v>
      </c>
      <c r="K62" s="32"/>
    </row>
    <row r="63" spans="1:11" ht="24.95" customHeight="1" x14ac:dyDescent="0.2">
      <c r="A63" s="33">
        <v>61</v>
      </c>
      <c r="B63" s="68" t="s">
        <v>130</v>
      </c>
      <c r="C63" s="57" t="s">
        <v>2</v>
      </c>
      <c r="D63" s="169">
        <v>275.52999999999997</v>
      </c>
      <c r="E63" s="169">
        <v>330</v>
      </c>
      <c r="F63" s="169">
        <v>295.86</v>
      </c>
      <c r="G63" s="91">
        <f t="shared" si="5"/>
        <v>300.46333333333331</v>
      </c>
      <c r="H63" s="91">
        <f t="shared" si="6"/>
        <v>300.46333333333331</v>
      </c>
      <c r="I63" s="91">
        <v>334.17666666666668</v>
      </c>
      <c r="J63" s="117">
        <f t="shared" si="7"/>
        <v>89.911523844672971</v>
      </c>
      <c r="K63" s="32"/>
    </row>
    <row r="64" spans="1:11" ht="24.95" customHeight="1" x14ac:dyDescent="0.2">
      <c r="A64" s="33">
        <v>62</v>
      </c>
      <c r="B64" s="68" t="s">
        <v>17</v>
      </c>
      <c r="C64" s="57" t="s">
        <v>2</v>
      </c>
      <c r="D64" s="169"/>
      <c r="E64" s="169"/>
      <c r="F64" s="169">
        <v>320</v>
      </c>
      <c r="G64" s="91">
        <f t="shared" si="5"/>
        <v>320</v>
      </c>
      <c r="H64" s="91">
        <f t="shared" si="6"/>
        <v>320</v>
      </c>
      <c r="I64" s="91">
        <v>306.33333333333331</v>
      </c>
      <c r="J64" s="117">
        <f t="shared" si="7"/>
        <v>104.46137105549511</v>
      </c>
      <c r="K64" s="32"/>
    </row>
    <row r="65" spans="1:11" ht="24.95" customHeight="1" x14ac:dyDescent="0.2">
      <c r="A65" s="33">
        <v>63</v>
      </c>
      <c r="B65" s="68" t="s">
        <v>107</v>
      </c>
      <c r="C65" s="57" t="s">
        <v>2</v>
      </c>
      <c r="D65" s="169"/>
      <c r="E65" s="169">
        <v>69</v>
      </c>
      <c r="F65" s="169">
        <v>42</v>
      </c>
      <c r="G65" s="91">
        <f t="shared" si="5"/>
        <v>55.5</v>
      </c>
      <c r="H65" s="91">
        <f t="shared" si="6"/>
        <v>55.5</v>
      </c>
      <c r="I65" s="91">
        <v>51.666666666666664</v>
      </c>
      <c r="J65" s="117">
        <f t="shared" si="7"/>
        <v>107.41935483870968</v>
      </c>
      <c r="K65" s="32"/>
    </row>
    <row r="66" spans="1:11" ht="24.95" customHeight="1" x14ac:dyDescent="0.2">
      <c r="A66" s="33">
        <v>64</v>
      </c>
      <c r="B66" s="151" t="s">
        <v>154</v>
      </c>
      <c r="C66" s="81" t="s">
        <v>2</v>
      </c>
      <c r="D66" s="169"/>
      <c r="E66" s="169">
        <v>368</v>
      </c>
      <c r="F66" s="169"/>
      <c r="G66" s="91">
        <f t="shared" si="5"/>
        <v>368</v>
      </c>
      <c r="H66" s="91">
        <f t="shared" si="6"/>
        <v>368</v>
      </c>
      <c r="I66" s="91">
        <v>368.18</v>
      </c>
      <c r="J66" s="117">
        <f t="shared" si="7"/>
        <v>99.951110869683305</v>
      </c>
      <c r="K66" s="32"/>
    </row>
    <row r="67" spans="1:11" ht="24.95" customHeight="1" x14ac:dyDescent="0.2">
      <c r="A67" s="33">
        <v>65</v>
      </c>
      <c r="B67" s="151" t="s">
        <v>20</v>
      </c>
      <c r="C67" s="81" t="s">
        <v>2</v>
      </c>
      <c r="D67" s="169">
        <v>53</v>
      </c>
      <c r="E67" s="187"/>
      <c r="F67" s="187">
        <v>61</v>
      </c>
      <c r="G67" s="91">
        <f t="shared" si="5"/>
        <v>57</v>
      </c>
      <c r="H67" s="91">
        <f t="shared" si="6"/>
        <v>57</v>
      </c>
      <c r="I67" s="91">
        <v>50</v>
      </c>
      <c r="J67" s="117">
        <f t="shared" si="7"/>
        <v>113.99999999999999</v>
      </c>
      <c r="K67" s="32"/>
    </row>
    <row r="68" spans="1:11" ht="24.95" customHeight="1" x14ac:dyDescent="0.2">
      <c r="A68" s="33">
        <v>66</v>
      </c>
      <c r="B68" s="151" t="s">
        <v>13</v>
      </c>
      <c r="C68" s="81" t="s">
        <v>2</v>
      </c>
      <c r="D68" s="169">
        <v>980</v>
      </c>
      <c r="E68" s="169">
        <v>619</v>
      </c>
      <c r="F68" s="169">
        <v>728</v>
      </c>
      <c r="G68" s="91">
        <f t="shared" si="5"/>
        <v>775.66666666666663</v>
      </c>
      <c r="H68" s="91">
        <f t="shared" si="6"/>
        <v>775.66666666666663</v>
      </c>
      <c r="I68" s="91">
        <v>700.33333333333337</v>
      </c>
      <c r="J68" s="117">
        <f t="shared" si="7"/>
        <v>110.75678248453116</v>
      </c>
      <c r="K68" s="32"/>
    </row>
    <row r="69" spans="1:11" ht="24.95" customHeight="1" x14ac:dyDescent="0.2">
      <c r="A69" s="33">
        <v>67</v>
      </c>
      <c r="B69" s="151" t="s">
        <v>155</v>
      </c>
      <c r="C69" s="81" t="s">
        <v>2</v>
      </c>
      <c r="D69" s="169">
        <v>500</v>
      </c>
      <c r="E69" s="169">
        <v>409</v>
      </c>
      <c r="F69" s="187">
        <v>435</v>
      </c>
      <c r="G69" s="91">
        <f t="shared" si="5"/>
        <v>448</v>
      </c>
      <c r="H69" s="91">
        <f t="shared" si="6"/>
        <v>448</v>
      </c>
      <c r="I69" s="91">
        <v>425</v>
      </c>
      <c r="J69" s="117">
        <f t="shared" si="7"/>
        <v>105.41176470588236</v>
      </c>
      <c r="K69" s="32"/>
    </row>
    <row r="70" spans="1:11" ht="31.5" customHeight="1" x14ac:dyDescent="0.2">
      <c r="A70" s="33">
        <v>68</v>
      </c>
      <c r="B70" s="151" t="s">
        <v>156</v>
      </c>
      <c r="C70" s="81" t="s">
        <v>2</v>
      </c>
      <c r="D70" s="169"/>
      <c r="E70" s="169"/>
      <c r="F70" s="169"/>
      <c r="G70" s="91" t="e">
        <f t="shared" si="5"/>
        <v>#DIV/0!</v>
      </c>
      <c r="H70" s="91" t="str">
        <f t="shared" si="6"/>
        <v/>
      </c>
      <c r="I70" s="91" t="s">
        <v>204</v>
      </c>
      <c r="J70" s="117" t="e">
        <f t="shared" si="7"/>
        <v>#VALUE!</v>
      </c>
      <c r="K70" s="32"/>
    </row>
    <row r="71" spans="1:11" ht="24.95" customHeight="1" x14ac:dyDescent="0.2">
      <c r="A71" s="33">
        <v>69</v>
      </c>
      <c r="B71" s="151" t="s">
        <v>157</v>
      </c>
      <c r="C71" s="81" t="s">
        <v>2</v>
      </c>
      <c r="D71" s="169">
        <v>128</v>
      </c>
      <c r="E71" s="169">
        <v>108</v>
      </c>
      <c r="F71" s="169">
        <v>131</v>
      </c>
      <c r="G71" s="91">
        <f t="shared" si="5"/>
        <v>122.33333333333333</v>
      </c>
      <c r="H71" s="91">
        <f t="shared" si="6"/>
        <v>122.33333333333333</v>
      </c>
      <c r="I71" s="91">
        <v>164.25</v>
      </c>
      <c r="J71" s="117">
        <f t="shared" si="7"/>
        <v>74.479959411466254</v>
      </c>
      <c r="K71" s="32"/>
    </row>
    <row r="72" spans="1:11" ht="34.5" customHeight="1" x14ac:dyDescent="0.2">
      <c r="A72" s="33">
        <v>70</v>
      </c>
      <c r="B72" s="151" t="s">
        <v>139</v>
      </c>
      <c r="C72" s="57" t="s">
        <v>2</v>
      </c>
      <c r="D72" s="169">
        <v>108</v>
      </c>
      <c r="E72" s="169"/>
      <c r="F72" s="169"/>
      <c r="G72" s="91">
        <f t="shared" si="5"/>
        <v>108</v>
      </c>
      <c r="H72" s="91">
        <f t="shared" si="6"/>
        <v>108</v>
      </c>
      <c r="I72" s="91" t="s">
        <v>204</v>
      </c>
      <c r="J72" s="117" t="e">
        <f t="shared" si="7"/>
        <v>#VALUE!</v>
      </c>
      <c r="K72" s="32"/>
    </row>
    <row r="73" spans="1:11" ht="32.25" customHeight="1" x14ac:dyDescent="0.2">
      <c r="A73" s="33">
        <v>71</v>
      </c>
      <c r="B73" s="68" t="s">
        <v>75</v>
      </c>
      <c r="C73" s="57" t="s">
        <v>2</v>
      </c>
      <c r="D73" s="169">
        <v>968</v>
      </c>
      <c r="E73" s="169"/>
      <c r="F73" s="169"/>
      <c r="G73" s="91">
        <f t="shared" si="5"/>
        <v>968</v>
      </c>
      <c r="H73" s="91">
        <f t="shared" si="6"/>
        <v>968</v>
      </c>
      <c r="I73" s="91" t="s">
        <v>204</v>
      </c>
      <c r="J73" s="117" t="e">
        <f t="shared" si="7"/>
        <v>#VALUE!</v>
      </c>
      <c r="K73" s="32"/>
    </row>
    <row r="74" spans="1:11" ht="24.95" customHeight="1" x14ac:dyDescent="0.2">
      <c r="A74" s="33">
        <v>72</v>
      </c>
      <c r="B74" s="68" t="s">
        <v>108</v>
      </c>
      <c r="C74" s="57" t="s">
        <v>2</v>
      </c>
      <c r="D74" s="169"/>
      <c r="E74" s="169"/>
      <c r="F74" s="169"/>
      <c r="G74" s="91" t="e">
        <f t="shared" si="5"/>
        <v>#DIV/0!</v>
      </c>
      <c r="H74" s="91" t="str">
        <f t="shared" si="6"/>
        <v/>
      </c>
      <c r="I74" s="91" t="s">
        <v>204</v>
      </c>
      <c r="J74" s="117" t="e">
        <f t="shared" si="7"/>
        <v>#VALUE!</v>
      </c>
      <c r="K74" s="32"/>
    </row>
    <row r="75" spans="1:11" ht="24.95" customHeight="1" x14ac:dyDescent="0.2">
      <c r="A75" s="33">
        <v>73</v>
      </c>
      <c r="B75" s="68" t="s">
        <v>55</v>
      </c>
      <c r="C75" s="57" t="s">
        <v>2</v>
      </c>
      <c r="D75" s="169">
        <v>187</v>
      </c>
      <c r="E75" s="187"/>
      <c r="F75" s="187">
        <v>158</v>
      </c>
      <c r="G75" s="91">
        <f t="shared" si="5"/>
        <v>172.5</v>
      </c>
      <c r="H75" s="91">
        <f t="shared" si="6"/>
        <v>172.5</v>
      </c>
      <c r="I75" s="91">
        <v>175</v>
      </c>
      <c r="J75" s="117">
        <f t="shared" si="7"/>
        <v>98.571428571428584</v>
      </c>
      <c r="K75" s="32"/>
    </row>
    <row r="76" spans="1:11" ht="24.95" customHeight="1" x14ac:dyDescent="0.2">
      <c r="A76" s="33">
        <v>74</v>
      </c>
      <c r="B76" s="68" t="s">
        <v>52</v>
      </c>
      <c r="C76" s="57" t="s">
        <v>2</v>
      </c>
      <c r="D76" s="187"/>
      <c r="E76" s="187">
        <v>219</v>
      </c>
      <c r="F76" s="169">
        <v>252</v>
      </c>
      <c r="G76" s="91">
        <f t="shared" si="5"/>
        <v>235.5</v>
      </c>
      <c r="H76" s="91">
        <f t="shared" si="6"/>
        <v>235.5</v>
      </c>
      <c r="I76" s="91">
        <v>207</v>
      </c>
      <c r="J76" s="117">
        <f t="shared" si="7"/>
        <v>113.76811594202898</v>
      </c>
      <c r="K76" s="32"/>
    </row>
    <row r="77" spans="1:11" ht="24.95" customHeight="1" x14ac:dyDescent="0.2">
      <c r="A77" s="33">
        <v>75</v>
      </c>
      <c r="B77" s="68" t="s">
        <v>109</v>
      </c>
      <c r="C77" s="57" t="s">
        <v>2</v>
      </c>
      <c r="D77" s="187"/>
      <c r="E77" s="187">
        <v>204.41</v>
      </c>
      <c r="F77" s="187">
        <v>314.29000000000002</v>
      </c>
      <c r="G77" s="91">
        <f t="shared" si="5"/>
        <v>259.35000000000002</v>
      </c>
      <c r="H77" s="91">
        <f t="shared" si="6"/>
        <v>259.35000000000002</v>
      </c>
      <c r="I77" s="91" t="s">
        <v>204</v>
      </c>
      <c r="J77" s="117" t="e">
        <f t="shared" si="7"/>
        <v>#VALUE!</v>
      </c>
      <c r="K77" s="32"/>
    </row>
    <row r="78" spans="1:11" ht="24.95" customHeight="1" x14ac:dyDescent="0.2">
      <c r="A78" s="33">
        <v>76</v>
      </c>
      <c r="B78" s="68" t="s">
        <v>110</v>
      </c>
      <c r="C78" s="57" t="s">
        <v>2</v>
      </c>
      <c r="D78" s="187">
        <v>551</v>
      </c>
      <c r="E78" s="187">
        <v>429</v>
      </c>
      <c r="F78" s="169"/>
      <c r="G78" s="91">
        <f t="shared" si="5"/>
        <v>490</v>
      </c>
      <c r="H78" s="91">
        <f t="shared" si="6"/>
        <v>490</v>
      </c>
      <c r="I78" s="91" t="s">
        <v>204</v>
      </c>
      <c r="J78" s="117" t="e">
        <f t="shared" si="7"/>
        <v>#VALUE!</v>
      </c>
      <c r="K78" s="32"/>
    </row>
    <row r="79" spans="1:11" ht="24.95" customHeight="1" x14ac:dyDescent="0.2">
      <c r="A79" s="33">
        <v>77</v>
      </c>
      <c r="B79" s="68" t="s">
        <v>14</v>
      </c>
      <c r="C79" s="57" t="s">
        <v>2</v>
      </c>
      <c r="D79" s="169"/>
      <c r="E79" s="169">
        <v>359</v>
      </c>
      <c r="F79" s="169"/>
      <c r="G79" s="91">
        <f t="shared" si="5"/>
        <v>359</v>
      </c>
      <c r="H79" s="91">
        <f t="shared" si="6"/>
        <v>359</v>
      </c>
      <c r="I79" s="91">
        <v>341.66666666666669</v>
      </c>
      <c r="J79" s="117">
        <f t="shared" si="7"/>
        <v>105.07317073170732</v>
      </c>
      <c r="K79" s="32"/>
    </row>
    <row r="80" spans="1:11" ht="24.95" customHeight="1" x14ac:dyDescent="0.2">
      <c r="A80" s="33">
        <v>78</v>
      </c>
      <c r="B80" s="151" t="s">
        <v>158</v>
      </c>
      <c r="C80" s="81" t="s">
        <v>2</v>
      </c>
      <c r="D80" s="187"/>
      <c r="E80" s="169"/>
      <c r="F80" s="169"/>
      <c r="G80" s="91" t="e">
        <f t="shared" si="5"/>
        <v>#DIV/0!</v>
      </c>
      <c r="H80" s="91" t="str">
        <f t="shared" si="6"/>
        <v/>
      </c>
      <c r="I80" s="91">
        <v>245</v>
      </c>
      <c r="J80" s="117" t="e">
        <f t="shared" si="7"/>
        <v>#VALUE!</v>
      </c>
      <c r="K80" s="32"/>
    </row>
    <row r="81" spans="1:11" ht="24.95" customHeight="1" x14ac:dyDescent="0.2">
      <c r="A81" s="33">
        <v>79</v>
      </c>
      <c r="B81" s="151" t="s">
        <v>42</v>
      </c>
      <c r="C81" s="81" t="s">
        <v>2</v>
      </c>
      <c r="D81" s="169">
        <v>250</v>
      </c>
      <c r="E81" s="187"/>
      <c r="F81" s="169">
        <v>218</v>
      </c>
      <c r="G81" s="91">
        <f t="shared" si="5"/>
        <v>234</v>
      </c>
      <c r="H81" s="91">
        <f t="shared" si="6"/>
        <v>234</v>
      </c>
      <c r="I81" s="91">
        <v>247.5</v>
      </c>
      <c r="J81" s="117">
        <f t="shared" si="7"/>
        <v>94.545454545454547</v>
      </c>
      <c r="K81" s="32"/>
    </row>
    <row r="82" spans="1:11" ht="24.95" customHeight="1" x14ac:dyDescent="0.2">
      <c r="A82" s="33">
        <v>80</v>
      </c>
      <c r="B82" s="151" t="s">
        <v>44</v>
      </c>
      <c r="C82" s="81" t="s">
        <v>2</v>
      </c>
      <c r="D82" s="169"/>
      <c r="E82" s="169"/>
      <c r="F82" s="169">
        <v>325</v>
      </c>
      <c r="G82" s="91">
        <f t="shared" si="5"/>
        <v>325</v>
      </c>
      <c r="H82" s="91">
        <f t="shared" si="6"/>
        <v>325</v>
      </c>
      <c r="I82" s="91">
        <v>328.66666666666669</v>
      </c>
      <c r="J82" s="117">
        <f t="shared" si="7"/>
        <v>98.884381338742386</v>
      </c>
      <c r="K82" s="32"/>
    </row>
    <row r="83" spans="1:11" ht="24.95" customHeight="1" x14ac:dyDescent="0.2">
      <c r="A83" s="33">
        <v>81</v>
      </c>
      <c r="B83" s="151" t="s">
        <v>33</v>
      </c>
      <c r="C83" s="81" t="s">
        <v>2</v>
      </c>
      <c r="D83" s="169">
        <v>184.13</v>
      </c>
      <c r="E83" s="169"/>
      <c r="F83" s="169">
        <v>240</v>
      </c>
      <c r="G83" s="91">
        <f t="shared" si="5"/>
        <v>212.065</v>
      </c>
      <c r="H83" s="91">
        <f t="shared" si="6"/>
        <v>212.065</v>
      </c>
      <c r="I83" s="91">
        <v>177.89</v>
      </c>
      <c r="J83" s="117">
        <f t="shared" si="7"/>
        <v>119.21131036033505</v>
      </c>
      <c r="K83" s="32"/>
    </row>
    <row r="84" spans="1:11" ht="24.95" customHeight="1" x14ac:dyDescent="0.2">
      <c r="A84" s="33">
        <v>82</v>
      </c>
      <c r="B84" s="151" t="s">
        <v>46</v>
      </c>
      <c r="C84" s="81" t="s">
        <v>2</v>
      </c>
      <c r="D84" s="169">
        <v>280</v>
      </c>
      <c r="E84" s="169"/>
      <c r="F84" s="169">
        <v>201</v>
      </c>
      <c r="G84" s="91">
        <f t="shared" si="5"/>
        <v>240.5</v>
      </c>
      <c r="H84" s="91">
        <f t="shared" si="6"/>
        <v>240.5</v>
      </c>
      <c r="I84" s="91">
        <v>243.66666666666666</v>
      </c>
      <c r="J84" s="117">
        <f t="shared" si="7"/>
        <v>98.700410396716833</v>
      </c>
      <c r="K84" s="32"/>
    </row>
    <row r="85" spans="1:11" ht="24.95" customHeight="1" x14ac:dyDescent="0.2">
      <c r="A85" s="33">
        <v>83</v>
      </c>
      <c r="B85" s="151" t="s">
        <v>159</v>
      </c>
      <c r="C85" s="153" t="s">
        <v>2</v>
      </c>
      <c r="D85" s="169"/>
      <c r="E85" s="169">
        <v>790</v>
      </c>
      <c r="F85" s="169">
        <v>1010</v>
      </c>
      <c r="G85" s="91">
        <f t="shared" si="5"/>
        <v>900</v>
      </c>
      <c r="H85" s="91">
        <f t="shared" si="6"/>
        <v>900</v>
      </c>
      <c r="I85" s="91">
        <v>1010</v>
      </c>
      <c r="J85" s="117">
        <f t="shared" si="7"/>
        <v>89.10891089108911</v>
      </c>
      <c r="K85" s="32"/>
    </row>
    <row r="86" spans="1:11" ht="24.95" customHeight="1" x14ac:dyDescent="0.2">
      <c r="A86" s="33">
        <v>84</v>
      </c>
      <c r="B86" s="151" t="s">
        <v>160</v>
      </c>
      <c r="C86" s="153" t="s">
        <v>2</v>
      </c>
      <c r="D86" s="169"/>
      <c r="E86" s="169"/>
      <c r="F86" s="187"/>
      <c r="G86" s="91" t="e">
        <f t="shared" si="5"/>
        <v>#DIV/0!</v>
      </c>
      <c r="H86" s="91" t="str">
        <f t="shared" si="6"/>
        <v/>
      </c>
      <c r="I86" s="91" t="s">
        <v>204</v>
      </c>
      <c r="J86" s="117" t="e">
        <f t="shared" si="7"/>
        <v>#VALUE!</v>
      </c>
      <c r="K86" s="32"/>
    </row>
    <row r="87" spans="1:11" ht="24.95" customHeight="1" x14ac:dyDescent="0.2">
      <c r="A87" s="33">
        <v>85</v>
      </c>
      <c r="B87" s="151" t="s">
        <v>161</v>
      </c>
      <c r="C87" s="153" t="s">
        <v>2</v>
      </c>
      <c r="D87" s="169"/>
      <c r="E87" s="169"/>
      <c r="F87" s="169"/>
      <c r="G87" s="91" t="e">
        <f t="shared" ref="G87:G115" si="8">AVERAGEIF(D87:F87,"&gt;0")</f>
        <v>#DIV/0!</v>
      </c>
      <c r="H87" s="91" t="str">
        <f t="shared" ref="H87:H115" si="9">IFERROR(G87,"")</f>
        <v/>
      </c>
      <c r="I87" s="91" t="s">
        <v>204</v>
      </c>
      <c r="J87" s="117" t="e">
        <f t="shared" si="7"/>
        <v>#VALUE!</v>
      </c>
      <c r="K87" s="32"/>
    </row>
    <row r="88" spans="1:11" ht="24.95" customHeight="1" x14ac:dyDescent="0.2">
      <c r="A88" s="33">
        <v>86</v>
      </c>
      <c r="B88" s="151" t="s">
        <v>162</v>
      </c>
      <c r="C88" s="153" t="s">
        <v>2</v>
      </c>
      <c r="D88" s="169"/>
      <c r="E88" s="169">
        <v>745</v>
      </c>
      <c r="F88" s="169"/>
      <c r="G88" s="91">
        <f t="shared" si="8"/>
        <v>745</v>
      </c>
      <c r="H88" s="91">
        <f t="shared" si="9"/>
        <v>745</v>
      </c>
      <c r="I88" s="91" t="s">
        <v>204</v>
      </c>
      <c r="J88" s="117" t="e">
        <f t="shared" si="7"/>
        <v>#VALUE!</v>
      </c>
      <c r="K88" s="32"/>
    </row>
    <row r="89" spans="1:11" ht="24.95" customHeight="1" x14ac:dyDescent="0.2">
      <c r="A89" s="33">
        <v>87</v>
      </c>
      <c r="B89" s="151" t="s">
        <v>138</v>
      </c>
      <c r="C89" s="81" t="s">
        <v>2</v>
      </c>
      <c r="D89" s="169"/>
      <c r="E89" s="169"/>
      <c r="F89" s="169"/>
      <c r="G89" s="91" t="e">
        <f t="shared" si="8"/>
        <v>#DIV/0!</v>
      </c>
      <c r="H89" s="91" t="str">
        <f t="shared" si="9"/>
        <v/>
      </c>
      <c r="I89" s="91" t="s">
        <v>204</v>
      </c>
      <c r="J89" s="117" t="e">
        <f t="shared" si="7"/>
        <v>#VALUE!</v>
      </c>
      <c r="K89" s="32"/>
    </row>
    <row r="90" spans="1:11" ht="24.95" customHeight="1" x14ac:dyDescent="0.2">
      <c r="A90" s="33">
        <v>88</v>
      </c>
      <c r="B90" s="151" t="s">
        <v>76</v>
      </c>
      <c r="C90" s="81" t="s">
        <v>2</v>
      </c>
      <c r="D90" s="169">
        <v>686</v>
      </c>
      <c r="E90" s="187">
        <v>236.51</v>
      </c>
      <c r="F90" s="187">
        <v>612</v>
      </c>
      <c r="G90" s="91">
        <f t="shared" si="8"/>
        <v>511.50333333333333</v>
      </c>
      <c r="H90" s="91">
        <f t="shared" si="9"/>
        <v>511.50333333333333</v>
      </c>
      <c r="I90" s="91">
        <v>480</v>
      </c>
      <c r="J90" s="117">
        <f t="shared" si="7"/>
        <v>106.56319444444445</v>
      </c>
      <c r="K90" s="32"/>
    </row>
    <row r="91" spans="1:11" ht="24.95" customHeight="1" x14ac:dyDescent="0.2">
      <c r="A91" s="33">
        <v>89</v>
      </c>
      <c r="B91" s="68" t="s">
        <v>31</v>
      </c>
      <c r="C91" s="57" t="s">
        <v>2</v>
      </c>
      <c r="D91" s="169">
        <v>105</v>
      </c>
      <c r="E91" s="169"/>
      <c r="F91" s="169">
        <v>102</v>
      </c>
      <c r="G91" s="91">
        <f t="shared" si="8"/>
        <v>103.5</v>
      </c>
      <c r="H91" s="91">
        <f t="shared" si="9"/>
        <v>103.5</v>
      </c>
      <c r="I91" s="91">
        <v>96</v>
      </c>
      <c r="J91" s="117">
        <f t="shared" si="7"/>
        <v>107.8125</v>
      </c>
      <c r="K91" s="32"/>
    </row>
    <row r="92" spans="1:11" ht="24.95" customHeight="1" x14ac:dyDescent="0.2">
      <c r="A92" s="33">
        <v>90</v>
      </c>
      <c r="B92" s="68" t="s">
        <v>111</v>
      </c>
      <c r="C92" s="57" t="s">
        <v>2</v>
      </c>
      <c r="D92" s="169">
        <v>50</v>
      </c>
      <c r="E92" s="169">
        <v>49</v>
      </c>
      <c r="F92" s="169">
        <v>38</v>
      </c>
      <c r="G92" s="91">
        <f t="shared" si="8"/>
        <v>45.666666666666664</v>
      </c>
      <c r="H92" s="91">
        <f t="shared" si="9"/>
        <v>45.666666666666664</v>
      </c>
      <c r="I92" s="91">
        <v>48.666666666666664</v>
      </c>
      <c r="J92" s="117">
        <f t="shared" si="7"/>
        <v>93.835616438356169</v>
      </c>
      <c r="K92" s="32"/>
    </row>
    <row r="93" spans="1:11" ht="24.95" customHeight="1" x14ac:dyDescent="0.2">
      <c r="A93" s="33">
        <v>91</v>
      </c>
      <c r="B93" s="84" t="s">
        <v>163</v>
      </c>
      <c r="C93" s="83" t="s">
        <v>2</v>
      </c>
      <c r="D93" s="169">
        <v>420</v>
      </c>
      <c r="E93" s="187">
        <v>193</v>
      </c>
      <c r="F93" s="187">
        <v>364</v>
      </c>
      <c r="G93" s="91">
        <f t="shared" si="8"/>
        <v>325.66666666666669</v>
      </c>
      <c r="H93" s="91">
        <f t="shared" si="9"/>
        <v>325.66666666666669</v>
      </c>
      <c r="I93" s="91">
        <v>360</v>
      </c>
      <c r="J93" s="117">
        <f t="shared" si="7"/>
        <v>90.462962962962962</v>
      </c>
      <c r="K93" s="32"/>
    </row>
    <row r="94" spans="1:11" ht="24.95" customHeight="1" x14ac:dyDescent="0.2">
      <c r="A94" s="33">
        <v>92</v>
      </c>
      <c r="B94" s="68" t="s">
        <v>112</v>
      </c>
      <c r="C94" s="57" t="s">
        <v>2</v>
      </c>
      <c r="D94" s="169"/>
      <c r="E94" s="169"/>
      <c r="F94" s="169"/>
      <c r="G94" s="91" t="e">
        <f t="shared" si="8"/>
        <v>#DIV/0!</v>
      </c>
      <c r="H94" s="91" t="str">
        <f t="shared" si="9"/>
        <v/>
      </c>
      <c r="I94" s="91" t="s">
        <v>204</v>
      </c>
      <c r="J94" s="117" t="e">
        <f t="shared" si="7"/>
        <v>#VALUE!</v>
      </c>
      <c r="K94" s="32"/>
    </row>
    <row r="95" spans="1:11" ht="24.95" customHeight="1" x14ac:dyDescent="0.2">
      <c r="A95" s="33">
        <v>93</v>
      </c>
      <c r="B95" s="68" t="s">
        <v>18</v>
      </c>
      <c r="C95" s="57" t="s">
        <v>2</v>
      </c>
      <c r="D95" s="187">
        <v>370</v>
      </c>
      <c r="E95" s="187">
        <v>245</v>
      </c>
      <c r="F95" s="169">
        <v>386</v>
      </c>
      <c r="G95" s="91">
        <f t="shared" si="8"/>
        <v>333.66666666666669</v>
      </c>
      <c r="H95" s="91">
        <f t="shared" si="9"/>
        <v>333.66666666666669</v>
      </c>
      <c r="I95" s="91">
        <v>356</v>
      </c>
      <c r="J95" s="117">
        <f t="shared" si="7"/>
        <v>93.726591760299627</v>
      </c>
      <c r="K95" s="32"/>
    </row>
    <row r="96" spans="1:11" ht="24.95" customHeight="1" x14ac:dyDescent="0.2">
      <c r="A96" s="33">
        <v>94</v>
      </c>
      <c r="B96" s="68" t="s">
        <v>113</v>
      </c>
      <c r="C96" s="57" t="s">
        <v>2</v>
      </c>
      <c r="D96" s="169"/>
      <c r="E96" s="169"/>
      <c r="F96" s="169"/>
      <c r="G96" s="91" t="e">
        <f t="shared" si="8"/>
        <v>#DIV/0!</v>
      </c>
      <c r="H96" s="91" t="str">
        <f t="shared" si="9"/>
        <v/>
      </c>
      <c r="I96" s="91" t="s">
        <v>204</v>
      </c>
      <c r="J96" s="117" t="e">
        <f t="shared" si="7"/>
        <v>#VALUE!</v>
      </c>
      <c r="K96" s="32"/>
    </row>
    <row r="97" spans="1:11" ht="24.95" customHeight="1" x14ac:dyDescent="0.2">
      <c r="A97" s="33">
        <v>95</v>
      </c>
      <c r="B97" s="84" t="s">
        <v>164</v>
      </c>
      <c r="C97" s="83" t="s">
        <v>61</v>
      </c>
      <c r="D97" s="169"/>
      <c r="E97" s="169">
        <v>29</v>
      </c>
      <c r="F97" s="169"/>
      <c r="G97" s="91">
        <f t="shared" si="8"/>
        <v>29</v>
      </c>
      <c r="H97" s="91">
        <f t="shared" si="9"/>
        <v>29</v>
      </c>
      <c r="I97" s="91">
        <v>28</v>
      </c>
      <c r="J97" s="117">
        <f t="shared" si="7"/>
        <v>103.57142857142858</v>
      </c>
      <c r="K97" s="32"/>
    </row>
    <row r="98" spans="1:11" ht="24.95" customHeight="1" x14ac:dyDescent="0.2">
      <c r="A98" s="33">
        <v>96</v>
      </c>
      <c r="B98" s="84" t="s">
        <v>165</v>
      </c>
      <c r="C98" s="83" t="s">
        <v>61</v>
      </c>
      <c r="D98" s="169"/>
      <c r="E98" s="169"/>
      <c r="F98" s="169"/>
      <c r="G98" s="91" t="e">
        <f t="shared" si="8"/>
        <v>#DIV/0!</v>
      </c>
      <c r="H98" s="91" t="str">
        <f t="shared" si="9"/>
        <v/>
      </c>
      <c r="I98" s="91" t="s">
        <v>204</v>
      </c>
      <c r="J98" s="117" t="e">
        <f t="shared" si="7"/>
        <v>#VALUE!</v>
      </c>
      <c r="K98" s="32"/>
    </row>
    <row r="99" spans="1:11" ht="21" customHeight="1" x14ac:dyDescent="0.2">
      <c r="A99" s="33">
        <v>97</v>
      </c>
      <c r="B99" s="68" t="s">
        <v>36</v>
      </c>
      <c r="C99" s="57" t="s">
        <v>61</v>
      </c>
      <c r="D99" s="169">
        <v>29</v>
      </c>
      <c r="E99" s="169">
        <v>22</v>
      </c>
      <c r="F99" s="169">
        <v>22</v>
      </c>
      <c r="G99" s="91">
        <f t="shared" si="8"/>
        <v>24.333333333333332</v>
      </c>
      <c r="H99" s="91">
        <f t="shared" si="9"/>
        <v>24.333333333333332</v>
      </c>
      <c r="I99" s="91">
        <v>24.333333333333332</v>
      </c>
      <c r="J99" s="117">
        <f t="shared" si="7"/>
        <v>100</v>
      </c>
      <c r="K99" s="32"/>
    </row>
    <row r="100" spans="1:11" ht="28.5" customHeight="1" x14ac:dyDescent="0.2">
      <c r="A100" s="33">
        <v>98</v>
      </c>
      <c r="B100" s="68" t="s">
        <v>35</v>
      </c>
      <c r="C100" s="57" t="s">
        <v>61</v>
      </c>
      <c r="D100" s="169">
        <v>80</v>
      </c>
      <c r="E100" s="169">
        <v>84</v>
      </c>
      <c r="F100" s="169">
        <v>87</v>
      </c>
      <c r="G100" s="91">
        <f t="shared" si="8"/>
        <v>83.666666666666671</v>
      </c>
      <c r="H100" s="91">
        <f t="shared" si="9"/>
        <v>83.666666666666671</v>
      </c>
      <c r="I100" s="91">
        <v>99.333333333333329</v>
      </c>
      <c r="J100" s="117">
        <f t="shared" si="7"/>
        <v>84.228187919463096</v>
      </c>
      <c r="K100" s="32"/>
    </row>
    <row r="101" spans="1:11" ht="21" customHeight="1" x14ac:dyDescent="0.2">
      <c r="A101" s="33">
        <v>99</v>
      </c>
      <c r="B101" s="68" t="s">
        <v>114</v>
      </c>
      <c r="C101" s="57" t="s">
        <v>2</v>
      </c>
      <c r="D101" s="187">
        <v>30</v>
      </c>
      <c r="E101" s="187">
        <v>13</v>
      </c>
      <c r="F101" s="169">
        <v>27</v>
      </c>
      <c r="G101" s="91">
        <f t="shared" si="8"/>
        <v>23.333333333333332</v>
      </c>
      <c r="H101" s="91">
        <f t="shared" si="9"/>
        <v>23.333333333333332</v>
      </c>
      <c r="I101" s="91">
        <v>26</v>
      </c>
      <c r="J101" s="117">
        <f t="shared" si="7"/>
        <v>89.743589743589737</v>
      </c>
      <c r="K101" s="32"/>
    </row>
    <row r="102" spans="1:11" ht="33" customHeight="1" x14ac:dyDescent="0.2">
      <c r="A102" s="33">
        <v>100</v>
      </c>
      <c r="B102" s="68" t="s">
        <v>86</v>
      </c>
      <c r="C102" s="57" t="s">
        <v>2</v>
      </c>
      <c r="D102" s="169">
        <v>216.67</v>
      </c>
      <c r="E102" s="169"/>
      <c r="F102" s="169">
        <v>230</v>
      </c>
      <c r="G102" s="91">
        <f t="shared" si="8"/>
        <v>223.33499999999998</v>
      </c>
      <c r="H102" s="91">
        <f t="shared" si="9"/>
        <v>223.33499999999998</v>
      </c>
      <c r="I102" s="91">
        <v>248.33333333333334</v>
      </c>
      <c r="J102" s="117">
        <f t="shared" si="7"/>
        <v>89.933557046979857</v>
      </c>
      <c r="K102" s="32"/>
    </row>
    <row r="103" spans="1:11" ht="21" customHeight="1" x14ac:dyDescent="0.2">
      <c r="A103" s="33">
        <v>101</v>
      </c>
      <c r="B103" s="68" t="s">
        <v>40</v>
      </c>
      <c r="C103" s="57" t="s">
        <v>2</v>
      </c>
      <c r="D103" s="169">
        <v>210</v>
      </c>
      <c r="E103" s="169"/>
      <c r="F103" s="169">
        <v>112</v>
      </c>
      <c r="G103" s="91">
        <f t="shared" si="8"/>
        <v>161</v>
      </c>
      <c r="H103" s="91">
        <f t="shared" si="9"/>
        <v>161</v>
      </c>
      <c r="I103" s="91">
        <v>146</v>
      </c>
      <c r="J103" s="117">
        <f t="shared" si="7"/>
        <v>110.27397260273972</v>
      </c>
      <c r="K103" s="32"/>
    </row>
    <row r="104" spans="1:11" ht="21" customHeight="1" x14ac:dyDescent="0.2">
      <c r="A104" s="33">
        <v>102</v>
      </c>
      <c r="B104" s="68" t="s">
        <v>115</v>
      </c>
      <c r="C104" s="57" t="s">
        <v>2</v>
      </c>
      <c r="D104" s="169">
        <v>854</v>
      </c>
      <c r="E104" s="169"/>
      <c r="F104" s="187"/>
      <c r="G104" s="91">
        <f t="shared" si="8"/>
        <v>854</v>
      </c>
      <c r="H104" s="91">
        <f t="shared" si="9"/>
        <v>854</v>
      </c>
      <c r="I104" s="91">
        <v>740</v>
      </c>
      <c r="J104" s="117">
        <f t="shared" si="7"/>
        <v>115.4054054054054</v>
      </c>
      <c r="K104" s="32"/>
    </row>
    <row r="105" spans="1:11" ht="27" customHeight="1" x14ac:dyDescent="0.2">
      <c r="A105" s="33">
        <v>103</v>
      </c>
      <c r="B105" s="68" t="s">
        <v>131</v>
      </c>
      <c r="C105" s="57" t="s">
        <v>2</v>
      </c>
      <c r="D105" s="187">
        <v>500</v>
      </c>
      <c r="E105" s="187">
        <v>376</v>
      </c>
      <c r="F105" s="169">
        <v>580</v>
      </c>
      <c r="G105" s="91">
        <f t="shared" si="8"/>
        <v>485.33333333333331</v>
      </c>
      <c r="H105" s="91">
        <f t="shared" si="9"/>
        <v>485.33333333333331</v>
      </c>
      <c r="I105" s="91">
        <v>580</v>
      </c>
      <c r="J105" s="117">
        <f t="shared" si="7"/>
        <v>83.678160919540218</v>
      </c>
    </row>
    <row r="106" spans="1:11" ht="27" customHeight="1" x14ac:dyDescent="0.2">
      <c r="A106" s="33">
        <v>104</v>
      </c>
      <c r="B106" s="68" t="s">
        <v>132</v>
      </c>
      <c r="C106" s="57" t="s">
        <v>2</v>
      </c>
      <c r="D106" s="169"/>
      <c r="E106" s="169">
        <v>430</v>
      </c>
      <c r="F106" s="169"/>
      <c r="G106" s="91">
        <f t="shared" si="8"/>
        <v>430</v>
      </c>
      <c r="H106" s="91">
        <f t="shared" si="9"/>
        <v>430</v>
      </c>
      <c r="I106" s="91" t="s">
        <v>204</v>
      </c>
      <c r="J106" s="117" t="e">
        <f t="shared" si="7"/>
        <v>#VALUE!</v>
      </c>
    </row>
    <row r="107" spans="1:11" ht="28.5" customHeight="1" x14ac:dyDescent="0.2">
      <c r="A107" s="33">
        <v>105</v>
      </c>
      <c r="B107" s="68" t="s">
        <v>87</v>
      </c>
      <c r="C107" s="57" t="s">
        <v>2</v>
      </c>
      <c r="D107" s="187">
        <v>294</v>
      </c>
      <c r="E107" s="187">
        <v>274.07</v>
      </c>
      <c r="F107" s="169">
        <v>269</v>
      </c>
      <c r="G107" s="91">
        <f t="shared" si="8"/>
        <v>279.02333333333331</v>
      </c>
      <c r="H107" s="91">
        <f t="shared" si="9"/>
        <v>279.02333333333331</v>
      </c>
      <c r="I107" s="91">
        <v>269</v>
      </c>
      <c r="J107" s="117">
        <f t="shared" si="7"/>
        <v>103.72614622057002</v>
      </c>
    </row>
    <row r="108" spans="1:11" ht="21" customHeight="1" x14ac:dyDescent="0.2">
      <c r="A108" s="33">
        <v>106</v>
      </c>
      <c r="B108" s="68" t="s">
        <v>51</v>
      </c>
      <c r="C108" s="57" t="s">
        <v>2</v>
      </c>
      <c r="D108" s="169">
        <v>276</v>
      </c>
      <c r="E108" s="169">
        <v>279</v>
      </c>
      <c r="F108" s="169">
        <v>282</v>
      </c>
      <c r="G108" s="91">
        <f t="shared" si="8"/>
        <v>279</v>
      </c>
      <c r="H108" s="91">
        <f t="shared" si="9"/>
        <v>279</v>
      </c>
      <c r="I108" s="91">
        <v>226</v>
      </c>
      <c r="J108" s="117">
        <f t="shared" si="7"/>
        <v>123.45132743362832</v>
      </c>
    </row>
    <row r="109" spans="1:11" ht="25.5" customHeight="1" x14ac:dyDescent="0.2">
      <c r="A109" s="33">
        <v>107</v>
      </c>
      <c r="B109" s="68" t="s">
        <v>116</v>
      </c>
      <c r="C109" s="57" t="s">
        <v>2</v>
      </c>
      <c r="D109" s="169">
        <v>200</v>
      </c>
      <c r="E109" s="169">
        <v>160.29</v>
      </c>
      <c r="F109" s="169">
        <v>111.43</v>
      </c>
      <c r="G109" s="91">
        <f t="shared" si="8"/>
        <v>157.23999999999998</v>
      </c>
      <c r="H109" s="91">
        <f t="shared" si="9"/>
        <v>157.23999999999998</v>
      </c>
      <c r="I109" s="91">
        <v>152.14500000000001</v>
      </c>
      <c r="J109" s="117">
        <f t="shared" si="7"/>
        <v>103.34877912517662</v>
      </c>
    </row>
    <row r="110" spans="1:11" ht="21" customHeight="1" x14ac:dyDescent="0.2">
      <c r="A110" s="33">
        <v>108</v>
      </c>
      <c r="B110" s="68" t="s">
        <v>54</v>
      </c>
      <c r="C110" s="57" t="s">
        <v>2</v>
      </c>
      <c r="D110" s="169">
        <v>161.11000000000001</v>
      </c>
      <c r="E110" s="169">
        <v>197.5</v>
      </c>
      <c r="F110" s="169">
        <v>183.87</v>
      </c>
      <c r="G110" s="91">
        <f t="shared" si="8"/>
        <v>180.82666666666668</v>
      </c>
      <c r="H110" s="91">
        <f t="shared" si="9"/>
        <v>180.82666666666668</v>
      </c>
      <c r="I110" s="91">
        <v>180.91</v>
      </c>
      <c r="J110" s="117">
        <f t="shared" si="7"/>
        <v>99.953936579883191</v>
      </c>
    </row>
    <row r="111" spans="1:11" ht="30" customHeight="1" x14ac:dyDescent="0.2">
      <c r="A111" s="33">
        <v>109</v>
      </c>
      <c r="B111" s="68" t="s">
        <v>117</v>
      </c>
      <c r="C111" s="57" t="s">
        <v>2</v>
      </c>
      <c r="D111" s="169">
        <v>367.92</v>
      </c>
      <c r="E111" s="169">
        <v>245.88</v>
      </c>
      <c r="F111" s="169"/>
      <c r="G111" s="91">
        <f t="shared" si="8"/>
        <v>306.89999999999998</v>
      </c>
      <c r="H111" s="91">
        <f t="shared" si="9"/>
        <v>306.89999999999998</v>
      </c>
      <c r="I111" s="91">
        <v>367.92</v>
      </c>
      <c r="J111" s="117">
        <f t="shared" si="7"/>
        <v>83.41487279843443</v>
      </c>
    </row>
    <row r="112" spans="1:11" ht="21" customHeight="1" x14ac:dyDescent="0.2">
      <c r="A112" s="33">
        <v>110</v>
      </c>
      <c r="B112" s="68" t="s">
        <v>118</v>
      </c>
      <c r="C112" s="57" t="s">
        <v>2</v>
      </c>
      <c r="D112" s="169">
        <v>66.67</v>
      </c>
      <c r="E112" s="187"/>
      <c r="F112" s="169">
        <v>63.33</v>
      </c>
      <c r="G112" s="91">
        <f t="shared" si="8"/>
        <v>65</v>
      </c>
      <c r="H112" s="91">
        <f t="shared" si="9"/>
        <v>65</v>
      </c>
      <c r="I112" s="91">
        <v>65</v>
      </c>
      <c r="J112" s="117">
        <f t="shared" si="7"/>
        <v>100</v>
      </c>
    </row>
    <row r="113" spans="1:10" ht="21" customHeight="1" x14ac:dyDescent="0.2">
      <c r="A113" s="33">
        <v>111</v>
      </c>
      <c r="B113" s="68" t="s">
        <v>56</v>
      </c>
      <c r="C113" s="57" t="s">
        <v>2</v>
      </c>
      <c r="D113" s="187"/>
      <c r="E113" s="169"/>
      <c r="F113" s="169">
        <v>74</v>
      </c>
      <c r="G113" s="91">
        <f t="shared" si="8"/>
        <v>74</v>
      </c>
      <c r="H113" s="91">
        <f t="shared" si="9"/>
        <v>74</v>
      </c>
      <c r="I113" s="91">
        <v>74</v>
      </c>
      <c r="J113" s="117">
        <f t="shared" si="7"/>
        <v>100</v>
      </c>
    </row>
    <row r="114" spans="1:10" ht="21" customHeight="1" x14ac:dyDescent="0.2">
      <c r="A114" s="33">
        <v>112</v>
      </c>
      <c r="B114" s="86" t="s">
        <v>166</v>
      </c>
      <c r="C114" s="87" t="s">
        <v>61</v>
      </c>
      <c r="D114" s="169"/>
      <c r="E114" s="169">
        <v>1.76</v>
      </c>
      <c r="F114" s="169"/>
      <c r="G114" s="91">
        <f t="shared" si="8"/>
        <v>1.76</v>
      </c>
      <c r="H114" s="91">
        <f t="shared" si="9"/>
        <v>1.76</v>
      </c>
      <c r="I114" s="91" t="s">
        <v>204</v>
      </c>
      <c r="J114" s="117" t="e">
        <f t="shared" si="7"/>
        <v>#VALUE!</v>
      </c>
    </row>
    <row r="115" spans="1:10" ht="21" customHeight="1" x14ac:dyDescent="0.2">
      <c r="A115" s="33">
        <v>113</v>
      </c>
      <c r="B115" s="68" t="s">
        <v>57</v>
      </c>
      <c r="C115" s="57" t="s">
        <v>2</v>
      </c>
      <c r="D115" s="169"/>
      <c r="E115" s="169"/>
      <c r="F115" s="169"/>
      <c r="G115" s="91" t="e">
        <f t="shared" si="8"/>
        <v>#DIV/0!</v>
      </c>
      <c r="H115" s="91" t="str">
        <f t="shared" si="9"/>
        <v/>
      </c>
      <c r="I115" s="91" t="s">
        <v>204</v>
      </c>
      <c r="J115" s="117" t="e">
        <f t="shared" si="7"/>
        <v>#VALUE!</v>
      </c>
    </row>
    <row r="116" spans="1:10" ht="21" customHeight="1" x14ac:dyDescent="0.2">
      <c r="A116" s="33">
        <v>114</v>
      </c>
      <c r="B116" s="68" t="s">
        <v>74</v>
      </c>
      <c r="C116" s="57" t="s">
        <v>2</v>
      </c>
      <c r="D116" s="169"/>
      <c r="E116" s="169"/>
      <c r="F116" s="169"/>
      <c r="G116" s="91" t="e">
        <f t="shared" ref="G116:G123" si="10">AVERAGEIF(D116:F116,"&gt;0")</f>
        <v>#DIV/0!</v>
      </c>
      <c r="H116" s="91" t="str">
        <f t="shared" ref="H116:H123" si="11">IFERROR(G116,"")</f>
        <v/>
      </c>
      <c r="I116" s="91" t="s">
        <v>204</v>
      </c>
      <c r="J116" s="117" t="e">
        <f t="shared" si="7"/>
        <v>#VALUE!</v>
      </c>
    </row>
    <row r="117" spans="1:10" ht="21" customHeight="1" x14ac:dyDescent="0.2">
      <c r="A117" s="33">
        <v>115</v>
      </c>
      <c r="B117" s="68" t="s">
        <v>38</v>
      </c>
      <c r="C117" s="57" t="s">
        <v>2</v>
      </c>
      <c r="D117" s="187">
        <v>377</v>
      </c>
      <c r="E117" s="169"/>
      <c r="F117" s="169"/>
      <c r="G117" s="91">
        <f t="shared" si="10"/>
        <v>377</v>
      </c>
      <c r="H117" s="91">
        <f t="shared" si="11"/>
        <v>377</v>
      </c>
      <c r="I117" s="91" t="s">
        <v>204</v>
      </c>
      <c r="J117" s="117" t="e">
        <f t="shared" ref="J117:J123" si="12">H117/I117*100</f>
        <v>#VALUE!</v>
      </c>
    </row>
    <row r="118" spans="1:10" ht="21" customHeight="1" x14ac:dyDescent="0.2">
      <c r="A118" s="33">
        <v>116</v>
      </c>
      <c r="B118" s="68" t="s">
        <v>119</v>
      </c>
      <c r="C118" s="57" t="s">
        <v>2</v>
      </c>
      <c r="D118" s="169"/>
      <c r="E118" s="169">
        <v>370</v>
      </c>
      <c r="F118" s="169"/>
      <c r="G118" s="91">
        <f t="shared" si="10"/>
        <v>370</v>
      </c>
      <c r="H118" s="91">
        <f t="shared" si="11"/>
        <v>370</v>
      </c>
      <c r="I118" s="91">
        <v>377.5</v>
      </c>
      <c r="J118" s="117">
        <f t="shared" si="12"/>
        <v>98.013245033112582</v>
      </c>
    </row>
    <row r="119" spans="1:10" ht="21" customHeight="1" x14ac:dyDescent="0.2">
      <c r="A119" s="33">
        <v>117</v>
      </c>
      <c r="B119" s="68" t="s">
        <v>133</v>
      </c>
      <c r="C119" s="57" t="s">
        <v>2</v>
      </c>
      <c r="D119" s="169">
        <v>276</v>
      </c>
      <c r="E119" s="169"/>
      <c r="F119" s="169"/>
      <c r="G119" s="91">
        <f t="shared" si="10"/>
        <v>276</v>
      </c>
      <c r="H119" s="91">
        <f t="shared" si="11"/>
        <v>276</v>
      </c>
      <c r="I119" s="91" t="s">
        <v>204</v>
      </c>
      <c r="J119" s="117" t="e">
        <f t="shared" si="12"/>
        <v>#VALUE!</v>
      </c>
    </row>
    <row r="120" spans="1:10" ht="21" customHeight="1" x14ac:dyDescent="0.2">
      <c r="A120" s="33">
        <v>118</v>
      </c>
      <c r="B120" s="68" t="s">
        <v>48</v>
      </c>
      <c r="C120" s="57" t="s">
        <v>2</v>
      </c>
      <c r="D120" s="169">
        <v>1250</v>
      </c>
      <c r="E120" s="169"/>
      <c r="F120" s="169"/>
      <c r="G120" s="91">
        <f t="shared" si="10"/>
        <v>1250</v>
      </c>
      <c r="H120" s="91">
        <f t="shared" si="11"/>
        <v>1250</v>
      </c>
      <c r="I120" s="91" t="s">
        <v>204</v>
      </c>
      <c r="J120" s="117" t="e">
        <f t="shared" si="12"/>
        <v>#VALUE!</v>
      </c>
    </row>
    <row r="121" spans="1:10" ht="21" customHeight="1" x14ac:dyDescent="0.2">
      <c r="A121" s="33">
        <v>119</v>
      </c>
      <c r="B121" s="68" t="s">
        <v>47</v>
      </c>
      <c r="C121" s="57" t="s">
        <v>2</v>
      </c>
      <c r="D121" s="168">
        <v>870</v>
      </c>
      <c r="E121" s="168"/>
      <c r="F121" s="168">
        <v>890</v>
      </c>
      <c r="G121" s="91">
        <f t="shared" si="10"/>
        <v>880</v>
      </c>
      <c r="H121" s="91">
        <f t="shared" si="11"/>
        <v>880</v>
      </c>
      <c r="I121" s="91" t="s">
        <v>204</v>
      </c>
      <c r="J121" s="117" t="e">
        <f t="shared" si="12"/>
        <v>#VALUE!</v>
      </c>
    </row>
    <row r="122" spans="1:10" ht="21" customHeight="1" x14ac:dyDescent="0.2">
      <c r="A122" s="33">
        <v>120</v>
      </c>
      <c r="B122" s="68" t="s">
        <v>120</v>
      </c>
      <c r="C122" s="57" t="s">
        <v>2</v>
      </c>
      <c r="D122" s="168"/>
      <c r="E122" s="168">
        <v>109</v>
      </c>
      <c r="F122" s="83">
        <v>182</v>
      </c>
      <c r="G122" s="91">
        <f t="shared" si="10"/>
        <v>145.5</v>
      </c>
      <c r="H122" s="91">
        <f t="shared" si="11"/>
        <v>145.5</v>
      </c>
      <c r="I122" s="91">
        <v>150</v>
      </c>
      <c r="J122" s="117">
        <f t="shared" si="12"/>
        <v>97</v>
      </c>
    </row>
    <row r="123" spans="1:10" ht="21" customHeight="1" x14ac:dyDescent="0.25">
      <c r="A123" s="33">
        <v>121</v>
      </c>
      <c r="B123" s="55" t="s">
        <v>88</v>
      </c>
      <c r="C123" s="54" t="s">
        <v>61</v>
      </c>
      <c r="D123" s="223">
        <v>16</v>
      </c>
      <c r="E123" s="223">
        <v>9.9</v>
      </c>
      <c r="F123" s="223">
        <v>20</v>
      </c>
      <c r="G123" s="91">
        <f t="shared" si="10"/>
        <v>15.299999999999999</v>
      </c>
      <c r="H123" s="91">
        <f t="shared" si="11"/>
        <v>15.299999999999999</v>
      </c>
      <c r="I123" s="91">
        <v>15.333333333333334</v>
      </c>
      <c r="J123" s="117">
        <f t="shared" si="12"/>
        <v>99.782608695652158</v>
      </c>
    </row>
  </sheetData>
  <sortState ref="B3:J138">
    <sortCondition ref="B3"/>
  </sortState>
  <phoneticPr fontId="0" type="noConversion"/>
  <printOptions horizontalCentered="1" verticalCentered="1"/>
  <pageMargins left="0.59055118110236227" right="0" top="0.19685039370078741" bottom="0.51181102362204722" header="0.11811023622047245" footer="0.11811023622047245"/>
  <pageSetup paperSize="9" scale="76" orientation="portrait" r:id="rId1"/>
  <headerFooter alignWithMargins="0">
    <oddHeader>&amp;L&amp;9&amp;F&amp;C&amp;9&amp;P&amp;R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00B050"/>
  </sheetPr>
  <dimension ref="A1:L123"/>
  <sheetViews>
    <sheetView zoomScale="90" zoomScaleNormal="90" zoomScaleSheetLayoutView="80" workbookViewId="0">
      <pane xSplit="2" ySplit="2" topLeftCell="C51" activePane="bottomRight" state="frozen"/>
      <selection activeCell="G18" sqref="G18"/>
      <selection pane="topRight" activeCell="G18" sqref="G18"/>
      <selection pane="bottomLeft" activeCell="G18" sqref="G18"/>
      <selection pane="bottomRight" activeCell="E61" sqref="E61"/>
    </sheetView>
  </sheetViews>
  <sheetFormatPr defaultColWidth="9" defaultRowHeight="21" customHeight="1" x14ac:dyDescent="0.2"/>
  <cols>
    <col min="1" max="1" width="6.125" style="6" customWidth="1"/>
    <col min="2" max="2" width="29.875" style="28" customWidth="1"/>
    <col min="3" max="3" width="10.625" style="42" customWidth="1"/>
    <col min="4" max="8" width="10.625" style="43" customWidth="1"/>
    <col min="9" max="9" width="9" style="80"/>
    <col min="10" max="10" width="9" style="43"/>
    <col min="11" max="11" width="11.75" style="40" customWidth="1"/>
    <col min="12" max="12" width="9" style="40"/>
    <col min="13" max="16384" width="9" style="6"/>
  </cols>
  <sheetData>
    <row r="1" spans="1:12" s="5" customFormat="1" ht="55.5" customHeight="1" x14ac:dyDescent="0.2">
      <c r="B1" s="21" t="s">
        <v>71</v>
      </c>
      <c r="C1" s="105"/>
      <c r="D1" s="27"/>
      <c r="E1" s="36"/>
      <c r="F1" s="36"/>
      <c r="G1" s="36"/>
      <c r="H1" s="36"/>
      <c r="I1" s="79"/>
      <c r="J1" s="36"/>
      <c r="K1" s="37"/>
      <c r="L1" s="37"/>
    </row>
    <row r="2" spans="1:12" s="11" customFormat="1" ht="71.25" customHeight="1" x14ac:dyDescent="0.2">
      <c r="A2" s="20" t="s">
        <v>140</v>
      </c>
      <c r="B2" s="23" t="s">
        <v>0</v>
      </c>
      <c r="C2" s="38" t="s">
        <v>1</v>
      </c>
      <c r="D2" s="82" t="s">
        <v>187</v>
      </c>
      <c r="E2" s="82" t="s">
        <v>188</v>
      </c>
      <c r="F2" s="82" t="s">
        <v>189</v>
      </c>
      <c r="H2" s="103" t="s">
        <v>3</v>
      </c>
      <c r="I2" s="128" t="s">
        <v>95</v>
      </c>
      <c r="J2" s="127" t="s">
        <v>72</v>
      </c>
      <c r="K2" s="39"/>
      <c r="L2" s="39"/>
    </row>
    <row r="3" spans="1:12" s="11" customFormat="1" ht="24.95" customHeight="1" x14ac:dyDescent="0.2">
      <c r="A3" s="33">
        <v>1</v>
      </c>
      <c r="B3" s="55" t="s">
        <v>96</v>
      </c>
      <c r="C3" s="56" t="s">
        <v>2</v>
      </c>
      <c r="D3" s="167"/>
      <c r="E3" s="167"/>
      <c r="F3" s="167"/>
      <c r="G3" s="104" t="e">
        <f t="shared" ref="G3:G30" si="0">AVERAGEIF(D3:F3,"&gt;0")</f>
        <v>#DIV/0!</v>
      </c>
      <c r="H3" s="104" t="str">
        <f t="shared" ref="H3:H29" si="1">IFERROR(G3,"")</f>
        <v/>
      </c>
      <c r="I3" s="104" t="s">
        <v>204</v>
      </c>
      <c r="J3" s="126" t="e">
        <f t="shared" ref="J3:J29" si="2">H3/I3*100</f>
        <v>#VALUE!</v>
      </c>
      <c r="K3" s="39"/>
      <c r="L3" s="39"/>
    </row>
    <row r="4" spans="1:12" ht="24.95" customHeight="1" x14ac:dyDescent="0.2">
      <c r="A4" s="33">
        <v>2</v>
      </c>
      <c r="B4" s="55" t="s">
        <v>34</v>
      </c>
      <c r="C4" s="54" t="s">
        <v>2</v>
      </c>
      <c r="D4" s="167">
        <v>270</v>
      </c>
      <c r="E4" s="167">
        <v>244.83</v>
      </c>
      <c r="F4" s="167"/>
      <c r="G4" s="104">
        <f t="shared" si="0"/>
        <v>257.41500000000002</v>
      </c>
      <c r="H4" s="104">
        <f t="shared" si="1"/>
        <v>257.41500000000002</v>
      </c>
      <c r="I4" s="104">
        <v>256.72333333333336</v>
      </c>
      <c r="J4" s="126">
        <f t="shared" si="2"/>
        <v>100.26942103691393</v>
      </c>
    </row>
    <row r="5" spans="1:12" ht="24.95" customHeight="1" x14ac:dyDescent="0.2">
      <c r="A5" s="33">
        <v>3</v>
      </c>
      <c r="B5" s="55" t="s">
        <v>97</v>
      </c>
      <c r="C5" s="54" t="s">
        <v>2</v>
      </c>
      <c r="D5" s="167">
        <v>255</v>
      </c>
      <c r="E5" s="167">
        <v>255</v>
      </c>
      <c r="F5" s="167"/>
      <c r="G5" s="104">
        <f t="shared" si="0"/>
        <v>255</v>
      </c>
      <c r="H5" s="104">
        <f t="shared" si="1"/>
        <v>255</v>
      </c>
      <c r="I5" s="104">
        <v>257.5</v>
      </c>
      <c r="J5" s="158">
        <f t="shared" si="2"/>
        <v>99.029126213592235</v>
      </c>
      <c r="K5" s="40" t="s">
        <v>203</v>
      </c>
      <c r="L5" s="40">
        <v>293</v>
      </c>
    </row>
    <row r="6" spans="1:12" ht="24.95" customHeight="1" x14ac:dyDescent="0.2">
      <c r="A6" s="33">
        <v>4</v>
      </c>
      <c r="B6" s="84" t="s">
        <v>147</v>
      </c>
      <c r="C6" s="85" t="s">
        <v>2</v>
      </c>
      <c r="D6" s="167"/>
      <c r="E6" s="167"/>
      <c r="F6" s="167"/>
      <c r="G6" s="104" t="e">
        <f t="shared" si="0"/>
        <v>#DIV/0!</v>
      </c>
      <c r="H6" s="104" t="str">
        <f t="shared" si="1"/>
        <v/>
      </c>
      <c r="I6" s="104" t="s">
        <v>204</v>
      </c>
      <c r="J6" s="126" t="e">
        <f t="shared" si="2"/>
        <v>#VALUE!</v>
      </c>
    </row>
    <row r="7" spans="1:12" s="11" customFormat="1" ht="24.95" customHeight="1" x14ac:dyDescent="0.2">
      <c r="A7" s="33">
        <v>5</v>
      </c>
      <c r="B7" s="68" t="s">
        <v>122</v>
      </c>
      <c r="C7" s="57" t="s">
        <v>2</v>
      </c>
      <c r="D7" s="167">
        <v>220</v>
      </c>
      <c r="E7" s="187"/>
      <c r="F7" s="167"/>
      <c r="G7" s="104">
        <f t="shared" si="0"/>
        <v>220</v>
      </c>
      <c r="H7" s="104">
        <f t="shared" si="1"/>
        <v>220</v>
      </c>
      <c r="I7" s="104">
        <v>185</v>
      </c>
      <c r="J7" s="126">
        <f>H7/I7*100</f>
        <v>118.91891891891892</v>
      </c>
      <c r="K7" s="40"/>
      <c r="L7" s="39"/>
    </row>
    <row r="8" spans="1:12" ht="24.95" customHeight="1" x14ac:dyDescent="0.2">
      <c r="A8" s="33">
        <v>6</v>
      </c>
      <c r="B8" s="68" t="s">
        <v>43</v>
      </c>
      <c r="C8" s="57" t="s">
        <v>2</v>
      </c>
      <c r="D8" s="169">
        <v>350</v>
      </c>
      <c r="E8" s="187"/>
      <c r="F8" s="169"/>
      <c r="G8" s="104">
        <f t="shared" si="0"/>
        <v>350</v>
      </c>
      <c r="H8" s="104">
        <f t="shared" si="1"/>
        <v>350</v>
      </c>
      <c r="I8" s="104">
        <v>330</v>
      </c>
      <c r="J8" s="126">
        <f t="shared" si="2"/>
        <v>106.06060606060606</v>
      </c>
    </row>
    <row r="9" spans="1:12" ht="24.95" customHeight="1" x14ac:dyDescent="0.2">
      <c r="A9" s="33">
        <v>7</v>
      </c>
      <c r="B9" s="68" t="s">
        <v>45</v>
      </c>
      <c r="C9" s="57" t="s">
        <v>2</v>
      </c>
      <c r="D9" s="169"/>
      <c r="E9" s="187">
        <v>425</v>
      </c>
      <c r="F9" s="169"/>
      <c r="G9" s="104">
        <f t="shared" si="0"/>
        <v>425</v>
      </c>
      <c r="H9" s="104">
        <f t="shared" si="1"/>
        <v>425</v>
      </c>
      <c r="I9" s="104">
        <v>370</v>
      </c>
      <c r="J9" s="126">
        <f t="shared" si="2"/>
        <v>114.86486486486487</v>
      </c>
    </row>
    <row r="10" spans="1:12" ht="24.95" customHeight="1" x14ac:dyDescent="0.2">
      <c r="A10" s="33">
        <v>8</v>
      </c>
      <c r="B10" s="68" t="s">
        <v>123</v>
      </c>
      <c r="C10" s="57" t="s">
        <v>2</v>
      </c>
      <c r="D10" s="169"/>
      <c r="E10" s="169"/>
      <c r="F10" s="168"/>
      <c r="G10" s="104" t="e">
        <f t="shared" si="0"/>
        <v>#DIV/0!</v>
      </c>
      <c r="H10" s="104" t="str">
        <f t="shared" si="1"/>
        <v/>
      </c>
      <c r="I10" s="104">
        <v>318</v>
      </c>
      <c r="J10" s="126" t="e">
        <f t="shared" si="2"/>
        <v>#VALUE!</v>
      </c>
    </row>
    <row r="11" spans="1:12" ht="24.95" customHeight="1" x14ac:dyDescent="0.2">
      <c r="A11" s="33">
        <v>9</v>
      </c>
      <c r="B11" s="68" t="s">
        <v>124</v>
      </c>
      <c r="C11" s="57" t="s">
        <v>2</v>
      </c>
      <c r="D11" s="169"/>
      <c r="E11" s="169"/>
      <c r="F11" s="169"/>
      <c r="G11" s="104" t="e">
        <f>AVERAGEIF(D11:F11,"&gt;0")</f>
        <v>#DIV/0!</v>
      </c>
      <c r="H11" s="104" t="str">
        <f t="shared" si="1"/>
        <v/>
      </c>
      <c r="I11" s="104" t="s">
        <v>204</v>
      </c>
      <c r="J11" s="126" t="e">
        <f t="shared" si="2"/>
        <v>#VALUE!</v>
      </c>
    </row>
    <row r="12" spans="1:12" ht="24.95" customHeight="1" x14ac:dyDescent="0.2">
      <c r="A12" s="33">
        <v>10</v>
      </c>
      <c r="B12" s="68" t="s">
        <v>125</v>
      </c>
      <c r="C12" s="57" t="s">
        <v>89</v>
      </c>
      <c r="D12" s="169"/>
      <c r="E12" s="169"/>
      <c r="F12" s="169"/>
      <c r="G12" s="104" t="e">
        <f t="shared" si="0"/>
        <v>#DIV/0!</v>
      </c>
      <c r="H12" s="104" t="str">
        <f t="shared" si="1"/>
        <v/>
      </c>
      <c r="I12" s="104" t="s">
        <v>204</v>
      </c>
      <c r="J12" s="126" t="e">
        <f t="shared" si="2"/>
        <v>#VALUE!</v>
      </c>
    </row>
    <row r="13" spans="1:12" ht="24.95" customHeight="1" x14ac:dyDescent="0.2">
      <c r="A13" s="33">
        <v>11</v>
      </c>
      <c r="B13" s="68" t="s">
        <v>83</v>
      </c>
      <c r="C13" s="57" t="s">
        <v>2</v>
      </c>
      <c r="D13" s="169">
        <v>400</v>
      </c>
      <c r="E13" s="169"/>
      <c r="F13" s="169"/>
      <c r="G13" s="104">
        <f t="shared" si="0"/>
        <v>400</v>
      </c>
      <c r="H13" s="104">
        <f t="shared" si="1"/>
        <v>400</v>
      </c>
      <c r="I13" s="104" t="s">
        <v>204</v>
      </c>
      <c r="J13" s="126" t="e">
        <f t="shared" si="2"/>
        <v>#VALUE!</v>
      </c>
    </row>
    <row r="14" spans="1:12" ht="24.95" customHeight="1" x14ac:dyDescent="0.2">
      <c r="A14" s="33">
        <v>12</v>
      </c>
      <c r="B14" s="68" t="s">
        <v>98</v>
      </c>
      <c r="C14" s="57" t="s">
        <v>2</v>
      </c>
      <c r="D14" s="169">
        <v>330</v>
      </c>
      <c r="E14" s="169">
        <v>395</v>
      </c>
      <c r="F14" s="169"/>
      <c r="G14" s="104">
        <f t="shared" si="0"/>
        <v>362.5</v>
      </c>
      <c r="H14" s="104">
        <f t="shared" si="1"/>
        <v>362.5</v>
      </c>
      <c r="I14" s="104">
        <v>307.5</v>
      </c>
      <c r="J14" s="158">
        <f t="shared" si="2"/>
        <v>117.88617886178862</v>
      </c>
    </row>
    <row r="15" spans="1:12" ht="24.95" customHeight="1" x14ac:dyDescent="0.2">
      <c r="A15" s="33">
        <v>13</v>
      </c>
      <c r="B15" s="68" t="s">
        <v>32</v>
      </c>
      <c r="C15" s="57" t="s">
        <v>2</v>
      </c>
      <c r="D15" s="169">
        <v>320</v>
      </c>
      <c r="E15" s="169">
        <v>300</v>
      </c>
      <c r="F15" s="169"/>
      <c r="G15" s="104">
        <f t="shared" si="0"/>
        <v>310</v>
      </c>
      <c r="H15" s="104">
        <f t="shared" si="1"/>
        <v>310</v>
      </c>
      <c r="I15" s="104">
        <v>300</v>
      </c>
      <c r="J15" s="126">
        <f t="shared" si="2"/>
        <v>103.33333333333334</v>
      </c>
    </row>
    <row r="16" spans="1:12" ht="24.95" customHeight="1" x14ac:dyDescent="0.2">
      <c r="A16" s="33">
        <v>14</v>
      </c>
      <c r="B16" s="68" t="s">
        <v>84</v>
      </c>
      <c r="C16" s="57" t="s">
        <v>2</v>
      </c>
      <c r="D16" s="169"/>
      <c r="E16" s="169"/>
      <c r="F16" s="169"/>
      <c r="G16" s="104" t="e">
        <f t="shared" si="0"/>
        <v>#DIV/0!</v>
      </c>
      <c r="H16" s="104" t="str">
        <f t="shared" si="1"/>
        <v/>
      </c>
      <c r="I16" s="104" t="s">
        <v>204</v>
      </c>
      <c r="J16" s="126" t="e">
        <f t="shared" si="2"/>
        <v>#VALUE!</v>
      </c>
    </row>
    <row r="17" spans="1:12" ht="24.95" customHeight="1" x14ac:dyDescent="0.2">
      <c r="A17" s="33">
        <v>15</v>
      </c>
      <c r="B17" s="68" t="s">
        <v>19</v>
      </c>
      <c r="C17" s="57" t="s">
        <v>2</v>
      </c>
      <c r="D17" s="169">
        <v>2000</v>
      </c>
      <c r="E17" s="169">
        <v>2080</v>
      </c>
      <c r="F17" s="169"/>
      <c r="G17" s="104">
        <f t="shared" si="0"/>
        <v>2040</v>
      </c>
      <c r="H17" s="104">
        <f t="shared" si="1"/>
        <v>2040</v>
      </c>
      <c r="I17" s="104">
        <v>2176.35</v>
      </c>
      <c r="J17" s="126">
        <f t="shared" si="2"/>
        <v>93.734923151147569</v>
      </c>
    </row>
    <row r="18" spans="1:12" ht="24.95" customHeight="1" x14ac:dyDescent="0.2">
      <c r="A18" s="33">
        <v>16</v>
      </c>
      <c r="B18" s="84" t="s">
        <v>148</v>
      </c>
      <c r="C18" s="85" t="s">
        <v>2</v>
      </c>
      <c r="D18" s="169"/>
      <c r="E18" s="169"/>
      <c r="F18" s="169"/>
      <c r="G18" s="104" t="e">
        <f t="shared" si="0"/>
        <v>#DIV/0!</v>
      </c>
      <c r="H18" s="104" t="str">
        <f t="shared" si="1"/>
        <v/>
      </c>
      <c r="I18" s="104" t="s">
        <v>204</v>
      </c>
      <c r="J18" s="126" t="e">
        <f t="shared" si="2"/>
        <v>#VALUE!</v>
      </c>
    </row>
    <row r="19" spans="1:12" ht="24.95" customHeight="1" x14ac:dyDescent="0.2">
      <c r="A19" s="33">
        <v>17</v>
      </c>
      <c r="B19" s="68" t="s">
        <v>53</v>
      </c>
      <c r="C19" s="57" t="s">
        <v>2</v>
      </c>
      <c r="D19" s="169">
        <v>235</v>
      </c>
      <c r="E19" s="168"/>
      <c r="F19" s="168">
        <v>330</v>
      </c>
      <c r="G19" s="104">
        <f t="shared" si="0"/>
        <v>282.5</v>
      </c>
      <c r="H19" s="104">
        <f t="shared" si="1"/>
        <v>282.5</v>
      </c>
      <c r="I19" s="104">
        <v>265.5</v>
      </c>
      <c r="J19" s="126">
        <f t="shared" si="2"/>
        <v>106.4030131826742</v>
      </c>
    </row>
    <row r="20" spans="1:12" ht="24.95" customHeight="1" x14ac:dyDescent="0.2">
      <c r="A20" s="33">
        <v>18</v>
      </c>
      <c r="B20" s="68" t="s">
        <v>60</v>
      </c>
      <c r="C20" s="57" t="s">
        <v>2</v>
      </c>
      <c r="D20" s="169">
        <v>2000</v>
      </c>
      <c r="E20" s="187"/>
      <c r="F20" s="187"/>
      <c r="G20" s="104">
        <f t="shared" si="0"/>
        <v>2000</v>
      </c>
      <c r="H20" s="104">
        <f t="shared" si="1"/>
        <v>2000</v>
      </c>
      <c r="I20" s="104">
        <v>1900</v>
      </c>
      <c r="J20" s="126">
        <f t="shared" si="2"/>
        <v>105.26315789473684</v>
      </c>
    </row>
    <row r="21" spans="1:12" ht="24.95" customHeight="1" x14ac:dyDescent="0.2">
      <c r="A21" s="33">
        <v>19</v>
      </c>
      <c r="B21" s="68" t="s">
        <v>99</v>
      </c>
      <c r="C21" s="57" t="s">
        <v>2</v>
      </c>
      <c r="D21" s="169">
        <v>360</v>
      </c>
      <c r="E21" s="169"/>
      <c r="F21" s="169"/>
      <c r="G21" s="104">
        <f t="shared" si="0"/>
        <v>360</v>
      </c>
      <c r="H21" s="104">
        <f t="shared" si="1"/>
        <v>360</v>
      </c>
      <c r="I21" s="104">
        <v>320</v>
      </c>
      <c r="J21" s="126">
        <f t="shared" si="2"/>
        <v>112.5</v>
      </c>
    </row>
    <row r="22" spans="1:12" ht="24.95" customHeight="1" x14ac:dyDescent="0.2">
      <c r="A22" s="33">
        <v>20</v>
      </c>
      <c r="B22" s="68" t="s">
        <v>39</v>
      </c>
      <c r="C22" s="57" t="s">
        <v>2</v>
      </c>
      <c r="D22" s="169">
        <v>372</v>
      </c>
      <c r="E22" s="169">
        <v>310</v>
      </c>
      <c r="F22" s="169"/>
      <c r="G22" s="104">
        <f t="shared" si="0"/>
        <v>341</v>
      </c>
      <c r="H22" s="104">
        <f t="shared" si="1"/>
        <v>341</v>
      </c>
      <c r="I22" s="104">
        <v>330</v>
      </c>
      <c r="J22" s="126">
        <f t="shared" si="2"/>
        <v>103.33333333333334</v>
      </c>
    </row>
    <row r="23" spans="1:12" ht="24.95" customHeight="1" x14ac:dyDescent="0.2">
      <c r="A23" s="33">
        <v>21</v>
      </c>
      <c r="B23" s="84" t="s">
        <v>149</v>
      </c>
      <c r="C23" s="83" t="s">
        <v>2</v>
      </c>
      <c r="D23" s="169">
        <v>190</v>
      </c>
      <c r="E23" s="169"/>
      <c r="F23" s="169">
        <v>186.3</v>
      </c>
      <c r="G23" s="104">
        <f t="shared" si="0"/>
        <v>188.15</v>
      </c>
      <c r="H23" s="104">
        <f t="shared" si="1"/>
        <v>188.15</v>
      </c>
      <c r="I23" s="104">
        <v>169.33333333333334</v>
      </c>
      <c r="J23" s="126">
        <f t="shared" si="2"/>
        <v>111.11220472440944</v>
      </c>
    </row>
    <row r="24" spans="1:12" ht="24.95" customHeight="1" x14ac:dyDescent="0.2">
      <c r="A24" s="33">
        <v>22</v>
      </c>
      <c r="B24" s="84" t="s">
        <v>150</v>
      </c>
      <c r="C24" s="83" t="s">
        <v>151</v>
      </c>
      <c r="D24" s="187">
        <v>360</v>
      </c>
      <c r="E24" s="169"/>
      <c r="F24" s="169">
        <v>320</v>
      </c>
      <c r="G24" s="104">
        <f t="shared" si="0"/>
        <v>340</v>
      </c>
      <c r="H24" s="104">
        <f t="shared" si="1"/>
        <v>340</v>
      </c>
      <c r="I24" s="104" t="s">
        <v>204</v>
      </c>
      <c r="J24" s="126" t="e">
        <f t="shared" si="2"/>
        <v>#VALUE!</v>
      </c>
    </row>
    <row r="25" spans="1:12" ht="24.95" customHeight="1" x14ac:dyDescent="0.2">
      <c r="A25" s="33">
        <v>23</v>
      </c>
      <c r="B25" s="68" t="s">
        <v>16</v>
      </c>
      <c r="C25" s="57" t="s">
        <v>2</v>
      </c>
      <c r="D25" s="169">
        <v>275</v>
      </c>
      <c r="E25" s="169"/>
      <c r="F25" s="169"/>
      <c r="G25" s="104">
        <f t="shared" si="0"/>
        <v>275</v>
      </c>
      <c r="H25" s="104">
        <f t="shared" si="1"/>
        <v>275</v>
      </c>
      <c r="I25" s="104">
        <v>250</v>
      </c>
      <c r="J25" s="126">
        <f t="shared" si="2"/>
        <v>110.00000000000001</v>
      </c>
    </row>
    <row r="26" spans="1:12" s="8" customFormat="1" ht="24.95" customHeight="1" x14ac:dyDescent="0.2">
      <c r="A26" s="33">
        <v>24</v>
      </c>
      <c r="B26" s="68" t="s">
        <v>58</v>
      </c>
      <c r="C26" s="57" t="s">
        <v>2</v>
      </c>
      <c r="D26" s="169">
        <v>450</v>
      </c>
      <c r="E26" s="169"/>
      <c r="F26" s="169">
        <v>440</v>
      </c>
      <c r="G26" s="104">
        <f t="shared" si="0"/>
        <v>445</v>
      </c>
      <c r="H26" s="104">
        <f t="shared" si="1"/>
        <v>445</v>
      </c>
      <c r="I26" s="104">
        <v>470</v>
      </c>
      <c r="J26" s="126">
        <f t="shared" si="2"/>
        <v>94.680851063829792</v>
      </c>
      <c r="K26" s="41"/>
      <c r="L26" s="41"/>
    </row>
    <row r="27" spans="1:12" s="8" customFormat="1" ht="24.95" customHeight="1" x14ac:dyDescent="0.2">
      <c r="A27" s="33">
        <v>25</v>
      </c>
      <c r="B27" s="84" t="s">
        <v>152</v>
      </c>
      <c r="C27" s="83" t="s">
        <v>2</v>
      </c>
      <c r="D27" s="169">
        <v>195</v>
      </c>
      <c r="E27" s="169">
        <v>220</v>
      </c>
      <c r="F27" s="169"/>
      <c r="G27" s="104">
        <f t="shared" si="0"/>
        <v>207.5</v>
      </c>
      <c r="H27" s="104">
        <f t="shared" si="1"/>
        <v>207.5</v>
      </c>
      <c r="I27" s="104" t="s">
        <v>204</v>
      </c>
      <c r="J27" s="126" t="e">
        <f t="shared" si="2"/>
        <v>#VALUE!</v>
      </c>
      <c r="K27" s="41"/>
      <c r="L27" s="41"/>
    </row>
    <row r="28" spans="1:12" s="8" customFormat="1" ht="24.95" customHeight="1" x14ac:dyDescent="0.2">
      <c r="A28" s="33">
        <v>26</v>
      </c>
      <c r="B28" s="68" t="s">
        <v>50</v>
      </c>
      <c r="C28" s="57" t="s">
        <v>2</v>
      </c>
      <c r="D28" s="169">
        <v>65</v>
      </c>
      <c r="E28" s="169"/>
      <c r="F28" s="169"/>
      <c r="G28" s="104">
        <f t="shared" si="0"/>
        <v>65</v>
      </c>
      <c r="H28" s="104">
        <f t="shared" si="1"/>
        <v>65</v>
      </c>
      <c r="I28" s="104">
        <v>69.666666666666671</v>
      </c>
      <c r="J28" s="158">
        <f t="shared" si="2"/>
        <v>93.301435406698559</v>
      </c>
      <c r="K28" s="41"/>
      <c r="L28" s="41"/>
    </row>
    <row r="29" spans="1:12" ht="24.95" customHeight="1" x14ac:dyDescent="0.2">
      <c r="A29" s="33">
        <v>27</v>
      </c>
      <c r="B29" s="68" t="s">
        <v>126</v>
      </c>
      <c r="C29" s="57" t="s">
        <v>2</v>
      </c>
      <c r="D29" s="169">
        <v>60</v>
      </c>
      <c r="E29" s="169"/>
      <c r="F29" s="169"/>
      <c r="G29" s="104">
        <f t="shared" si="0"/>
        <v>60</v>
      </c>
      <c r="H29" s="104">
        <f t="shared" si="1"/>
        <v>60</v>
      </c>
      <c r="I29" s="104">
        <v>55</v>
      </c>
      <c r="J29" s="158">
        <f t="shared" si="2"/>
        <v>109.09090909090908</v>
      </c>
    </row>
    <row r="30" spans="1:12" ht="24.95" customHeight="1" x14ac:dyDescent="0.2">
      <c r="A30" s="33">
        <v>28</v>
      </c>
      <c r="B30" s="68" t="s">
        <v>141</v>
      </c>
      <c r="C30" s="57" t="s">
        <v>89</v>
      </c>
      <c r="D30" s="169">
        <v>105</v>
      </c>
      <c r="E30" s="169">
        <v>115</v>
      </c>
      <c r="F30" s="169"/>
      <c r="G30" s="104">
        <f t="shared" si="0"/>
        <v>110</v>
      </c>
      <c r="H30" s="104">
        <f t="shared" ref="H30:H58" si="3">IFERROR(G30,"")</f>
        <v>110</v>
      </c>
      <c r="I30" s="104">
        <v>105</v>
      </c>
      <c r="J30" s="126">
        <f t="shared" ref="J30:J58" si="4">H30/I30*100</f>
        <v>104.76190476190477</v>
      </c>
    </row>
    <row r="31" spans="1:12" ht="24.95" customHeight="1" x14ac:dyDescent="0.2">
      <c r="A31" s="33">
        <v>29</v>
      </c>
      <c r="B31" s="68" t="s">
        <v>41</v>
      </c>
      <c r="C31" s="57" t="s">
        <v>2</v>
      </c>
      <c r="D31" s="169"/>
      <c r="E31" s="169"/>
      <c r="F31" s="169"/>
      <c r="G31" s="104" t="e">
        <f t="shared" ref="G31:G57" si="5">AVERAGEIF(D31:F31,"&gt;0")</f>
        <v>#DIV/0!</v>
      </c>
      <c r="H31" s="104" t="str">
        <f t="shared" si="3"/>
        <v/>
      </c>
      <c r="I31" s="104">
        <v>275</v>
      </c>
      <c r="J31" s="126" t="e">
        <f t="shared" si="4"/>
        <v>#VALUE!</v>
      </c>
    </row>
    <row r="32" spans="1:12" ht="24.95" customHeight="1" x14ac:dyDescent="0.2">
      <c r="A32" s="33">
        <v>30</v>
      </c>
      <c r="B32" s="68" t="s">
        <v>100</v>
      </c>
      <c r="C32" s="57" t="s">
        <v>2</v>
      </c>
      <c r="D32" s="169"/>
      <c r="E32" s="169"/>
      <c r="F32" s="169"/>
      <c r="G32" s="104" t="e">
        <f t="shared" si="5"/>
        <v>#DIV/0!</v>
      </c>
      <c r="H32" s="104" t="str">
        <f t="shared" si="3"/>
        <v/>
      </c>
      <c r="I32" s="104" t="s">
        <v>204</v>
      </c>
      <c r="J32" s="126" t="e">
        <f t="shared" si="4"/>
        <v>#VALUE!</v>
      </c>
    </row>
    <row r="33" spans="1:10" ht="24.95" customHeight="1" x14ac:dyDescent="0.2">
      <c r="A33" s="33">
        <v>31</v>
      </c>
      <c r="B33" s="68" t="s">
        <v>77</v>
      </c>
      <c r="C33" s="57" t="s">
        <v>2</v>
      </c>
      <c r="D33" s="169">
        <v>600</v>
      </c>
      <c r="E33" s="169"/>
      <c r="F33" s="169"/>
      <c r="G33" s="104">
        <f t="shared" si="5"/>
        <v>600</v>
      </c>
      <c r="H33" s="104">
        <f t="shared" si="3"/>
        <v>600</v>
      </c>
      <c r="I33" s="104">
        <v>567.75</v>
      </c>
      <c r="J33" s="126">
        <f t="shared" si="4"/>
        <v>105.68031704095114</v>
      </c>
    </row>
    <row r="34" spans="1:10" ht="24.95" customHeight="1" x14ac:dyDescent="0.2">
      <c r="A34" s="33">
        <v>32</v>
      </c>
      <c r="B34" s="68" t="s">
        <v>101</v>
      </c>
      <c r="C34" s="57" t="s">
        <v>2</v>
      </c>
      <c r="D34" s="170">
        <v>430</v>
      </c>
      <c r="E34" s="169">
        <v>400</v>
      </c>
      <c r="F34" s="169">
        <v>370.8</v>
      </c>
      <c r="G34" s="104">
        <f t="shared" si="5"/>
        <v>400.26666666666665</v>
      </c>
      <c r="H34" s="104">
        <f t="shared" si="3"/>
        <v>400.26666666666665</v>
      </c>
      <c r="I34" s="104">
        <v>403</v>
      </c>
      <c r="J34" s="126">
        <f t="shared" si="4"/>
        <v>99.321753515301907</v>
      </c>
    </row>
    <row r="35" spans="1:10" ht="24.95" customHeight="1" x14ac:dyDescent="0.2">
      <c r="A35" s="33">
        <v>33</v>
      </c>
      <c r="B35" s="68" t="s">
        <v>49</v>
      </c>
      <c r="C35" s="57" t="s">
        <v>2</v>
      </c>
      <c r="D35" s="169">
        <v>450</v>
      </c>
      <c r="E35" s="169">
        <v>414</v>
      </c>
      <c r="F35" s="169"/>
      <c r="G35" s="104">
        <f t="shared" si="5"/>
        <v>432</v>
      </c>
      <c r="H35" s="104">
        <f t="shared" si="3"/>
        <v>432</v>
      </c>
      <c r="I35" s="104">
        <v>427</v>
      </c>
      <c r="J35" s="126">
        <f t="shared" si="4"/>
        <v>101.17096018735363</v>
      </c>
    </row>
    <row r="36" spans="1:10" ht="24.95" customHeight="1" x14ac:dyDescent="0.2">
      <c r="A36" s="33">
        <v>34</v>
      </c>
      <c r="B36" s="68" t="s">
        <v>30</v>
      </c>
      <c r="C36" s="57" t="s">
        <v>2</v>
      </c>
      <c r="D36" s="169">
        <v>400</v>
      </c>
      <c r="E36" s="169"/>
      <c r="F36" s="169"/>
      <c r="G36" s="104">
        <f t="shared" si="5"/>
        <v>400</v>
      </c>
      <c r="H36" s="104">
        <f t="shared" si="3"/>
        <v>400</v>
      </c>
      <c r="I36" s="104">
        <v>401.66666666666669</v>
      </c>
      <c r="J36" s="126">
        <f t="shared" si="4"/>
        <v>99.585062240663888</v>
      </c>
    </row>
    <row r="37" spans="1:10" ht="24.95" customHeight="1" x14ac:dyDescent="0.2">
      <c r="A37" s="33">
        <v>35</v>
      </c>
      <c r="B37" s="68" t="s">
        <v>127</v>
      </c>
      <c r="C37" s="57" t="s">
        <v>2</v>
      </c>
      <c r="D37" s="169">
        <v>49</v>
      </c>
      <c r="E37" s="169">
        <v>45</v>
      </c>
      <c r="F37" s="169"/>
      <c r="G37" s="104">
        <f t="shared" si="5"/>
        <v>47</v>
      </c>
      <c r="H37" s="104">
        <f t="shared" si="3"/>
        <v>47</v>
      </c>
      <c r="I37" s="104">
        <v>44.666666666666664</v>
      </c>
      <c r="J37" s="126">
        <f t="shared" si="4"/>
        <v>105.22388059701493</v>
      </c>
    </row>
    <row r="38" spans="1:10" ht="24.95" customHeight="1" x14ac:dyDescent="0.2">
      <c r="A38" s="33">
        <v>36</v>
      </c>
      <c r="B38" s="68" t="s">
        <v>28</v>
      </c>
      <c r="C38" s="57" t="s">
        <v>2</v>
      </c>
      <c r="D38" s="169">
        <v>55</v>
      </c>
      <c r="E38" s="169"/>
      <c r="F38" s="187"/>
      <c r="G38" s="104">
        <f t="shared" si="5"/>
        <v>55</v>
      </c>
      <c r="H38" s="104">
        <f t="shared" si="3"/>
        <v>55</v>
      </c>
      <c r="I38" s="104">
        <v>55</v>
      </c>
      <c r="J38" s="126">
        <f t="shared" si="4"/>
        <v>100</v>
      </c>
    </row>
    <row r="39" spans="1:10" ht="24.95" customHeight="1" x14ac:dyDescent="0.2">
      <c r="A39" s="33">
        <v>37</v>
      </c>
      <c r="B39" s="68" t="s">
        <v>21</v>
      </c>
      <c r="C39" s="57" t="s">
        <v>2</v>
      </c>
      <c r="D39" s="187">
        <v>95</v>
      </c>
      <c r="E39" s="169"/>
      <c r="F39" s="187"/>
      <c r="G39" s="104">
        <f t="shared" si="5"/>
        <v>95</v>
      </c>
      <c r="H39" s="104">
        <f t="shared" si="3"/>
        <v>95</v>
      </c>
      <c r="I39" s="104">
        <v>124</v>
      </c>
      <c r="J39" s="126">
        <f t="shared" si="4"/>
        <v>76.612903225806448</v>
      </c>
    </row>
    <row r="40" spans="1:10" ht="24.95" customHeight="1" x14ac:dyDescent="0.2">
      <c r="A40" s="33">
        <v>38</v>
      </c>
      <c r="B40" s="68" t="s">
        <v>137</v>
      </c>
      <c r="C40" s="57" t="s">
        <v>2</v>
      </c>
      <c r="D40" s="169">
        <v>80</v>
      </c>
      <c r="E40" s="169"/>
      <c r="F40" s="169"/>
      <c r="G40" s="104">
        <f t="shared" si="5"/>
        <v>80</v>
      </c>
      <c r="H40" s="104">
        <f t="shared" si="3"/>
        <v>80</v>
      </c>
      <c r="I40" s="104">
        <v>73.5</v>
      </c>
      <c r="J40" s="126">
        <f t="shared" si="4"/>
        <v>108.84353741496599</v>
      </c>
    </row>
    <row r="41" spans="1:10" ht="24.95" customHeight="1" x14ac:dyDescent="0.2">
      <c r="A41" s="33">
        <v>39</v>
      </c>
      <c r="B41" s="68" t="s">
        <v>22</v>
      </c>
      <c r="C41" s="57" t="s">
        <v>2</v>
      </c>
      <c r="D41" s="169">
        <v>66</v>
      </c>
      <c r="E41" s="187"/>
      <c r="F41" s="169"/>
      <c r="G41" s="104">
        <f t="shared" si="5"/>
        <v>66</v>
      </c>
      <c r="H41" s="104">
        <f t="shared" si="3"/>
        <v>66</v>
      </c>
      <c r="I41" s="104">
        <v>62</v>
      </c>
      <c r="J41" s="126">
        <f t="shared" si="4"/>
        <v>106.45161290322579</v>
      </c>
    </row>
    <row r="42" spans="1:10" ht="24.95" customHeight="1" x14ac:dyDescent="0.2">
      <c r="A42" s="33">
        <v>40</v>
      </c>
      <c r="B42" s="68" t="s">
        <v>23</v>
      </c>
      <c r="C42" s="57" t="s">
        <v>2</v>
      </c>
      <c r="D42" s="169">
        <v>48</v>
      </c>
      <c r="E42" s="169"/>
      <c r="F42" s="169">
        <v>50</v>
      </c>
      <c r="G42" s="104">
        <f t="shared" si="5"/>
        <v>49</v>
      </c>
      <c r="H42" s="104">
        <f t="shared" si="3"/>
        <v>49</v>
      </c>
      <c r="I42" s="104">
        <v>50</v>
      </c>
      <c r="J42" s="126">
        <f t="shared" si="4"/>
        <v>98</v>
      </c>
    </row>
    <row r="43" spans="1:10" ht="24.95" customHeight="1" x14ac:dyDescent="0.2">
      <c r="A43" s="33">
        <v>41</v>
      </c>
      <c r="B43" s="68" t="s">
        <v>27</v>
      </c>
      <c r="C43" s="57" t="s">
        <v>2</v>
      </c>
      <c r="D43" s="169">
        <v>46</v>
      </c>
      <c r="E43" s="187"/>
      <c r="F43" s="187"/>
      <c r="G43" s="104">
        <f t="shared" si="5"/>
        <v>46</v>
      </c>
      <c r="H43" s="104">
        <f t="shared" si="3"/>
        <v>46</v>
      </c>
      <c r="I43" s="104">
        <v>50</v>
      </c>
      <c r="J43" s="126">
        <f t="shared" si="4"/>
        <v>92</v>
      </c>
    </row>
    <row r="44" spans="1:10" ht="24.95" customHeight="1" x14ac:dyDescent="0.2">
      <c r="A44" s="33">
        <v>42</v>
      </c>
      <c r="B44" s="68" t="s">
        <v>26</v>
      </c>
      <c r="C44" s="57" t="s">
        <v>2</v>
      </c>
      <c r="D44" s="169">
        <v>62</v>
      </c>
      <c r="E44" s="169"/>
      <c r="F44" s="169">
        <v>92</v>
      </c>
      <c r="G44" s="104">
        <f t="shared" si="5"/>
        <v>77</v>
      </c>
      <c r="H44" s="104">
        <f t="shared" si="3"/>
        <v>77</v>
      </c>
      <c r="I44" s="104">
        <v>72.5</v>
      </c>
      <c r="J44" s="126">
        <f t="shared" si="4"/>
        <v>106.20689655172413</v>
      </c>
    </row>
    <row r="45" spans="1:10" ht="24.95" customHeight="1" x14ac:dyDescent="0.2">
      <c r="A45" s="33">
        <v>43</v>
      </c>
      <c r="B45" s="68" t="s">
        <v>24</v>
      </c>
      <c r="C45" s="57" t="s">
        <v>2</v>
      </c>
      <c r="D45" s="169">
        <v>125</v>
      </c>
      <c r="E45" s="169"/>
      <c r="F45" s="169">
        <v>136</v>
      </c>
      <c r="G45" s="104">
        <f t="shared" si="5"/>
        <v>130.5</v>
      </c>
      <c r="H45" s="104">
        <f t="shared" si="3"/>
        <v>130.5</v>
      </c>
      <c r="I45" s="104">
        <v>117.5</v>
      </c>
      <c r="J45" s="126">
        <f t="shared" si="4"/>
        <v>111.06382978723404</v>
      </c>
    </row>
    <row r="46" spans="1:10" ht="24.95" customHeight="1" x14ac:dyDescent="0.2">
      <c r="A46" s="33">
        <v>44</v>
      </c>
      <c r="B46" s="68" t="s">
        <v>29</v>
      </c>
      <c r="C46" s="57" t="s">
        <v>2</v>
      </c>
      <c r="D46" s="187">
        <v>250</v>
      </c>
      <c r="E46" s="169"/>
      <c r="F46" s="169"/>
      <c r="G46" s="104">
        <f t="shared" si="5"/>
        <v>250</v>
      </c>
      <c r="H46" s="104">
        <f t="shared" si="3"/>
        <v>250</v>
      </c>
      <c r="I46" s="104">
        <v>260</v>
      </c>
      <c r="J46" s="126">
        <f t="shared" si="4"/>
        <v>96.15384615384616</v>
      </c>
    </row>
    <row r="47" spans="1:10" ht="24.95" customHeight="1" x14ac:dyDescent="0.2">
      <c r="A47" s="33">
        <v>45</v>
      </c>
      <c r="B47" s="68" t="s">
        <v>25</v>
      </c>
      <c r="C47" s="57" t="s">
        <v>2</v>
      </c>
      <c r="D47" s="169">
        <v>46</v>
      </c>
      <c r="E47" s="169"/>
      <c r="F47" s="169">
        <v>45</v>
      </c>
      <c r="G47" s="104">
        <f t="shared" si="5"/>
        <v>45.5</v>
      </c>
      <c r="H47" s="104">
        <f t="shared" si="3"/>
        <v>45.5</v>
      </c>
      <c r="I47" s="104">
        <v>54.666666666666664</v>
      </c>
      <c r="J47" s="126">
        <f t="shared" si="4"/>
        <v>83.231707317073173</v>
      </c>
    </row>
    <row r="48" spans="1:10" ht="24.95" customHeight="1" x14ac:dyDescent="0.2">
      <c r="A48" s="33">
        <v>46</v>
      </c>
      <c r="B48" s="68" t="s">
        <v>73</v>
      </c>
      <c r="C48" s="57" t="s">
        <v>2</v>
      </c>
      <c r="D48" s="169">
        <v>240</v>
      </c>
      <c r="E48" s="169"/>
      <c r="F48" s="169"/>
      <c r="G48" s="104">
        <f t="shared" si="5"/>
        <v>240</v>
      </c>
      <c r="H48" s="104">
        <f t="shared" si="3"/>
        <v>240</v>
      </c>
      <c r="I48" s="104">
        <v>210.66666666666666</v>
      </c>
      <c r="J48" s="126">
        <f t="shared" si="4"/>
        <v>113.9240506329114</v>
      </c>
    </row>
    <row r="49" spans="1:10" ht="24.95" customHeight="1" x14ac:dyDescent="0.2">
      <c r="A49" s="33">
        <v>47</v>
      </c>
      <c r="B49" s="68" t="s">
        <v>37</v>
      </c>
      <c r="C49" s="57" t="s">
        <v>2</v>
      </c>
      <c r="D49" s="169">
        <v>440</v>
      </c>
      <c r="E49" s="169">
        <v>380</v>
      </c>
      <c r="F49" s="169"/>
      <c r="G49" s="104">
        <f t="shared" si="5"/>
        <v>410</v>
      </c>
      <c r="H49" s="104">
        <f t="shared" si="3"/>
        <v>410</v>
      </c>
      <c r="I49" s="104">
        <v>500</v>
      </c>
      <c r="J49" s="126">
        <f t="shared" si="4"/>
        <v>82</v>
      </c>
    </row>
    <row r="50" spans="1:10" ht="24.95" customHeight="1" x14ac:dyDescent="0.2">
      <c r="A50" s="33">
        <v>48</v>
      </c>
      <c r="B50" s="84" t="s">
        <v>153</v>
      </c>
      <c r="C50" s="83" t="s">
        <v>2</v>
      </c>
      <c r="D50" s="169">
        <v>350</v>
      </c>
      <c r="E50" s="169">
        <v>362</v>
      </c>
      <c r="F50" s="169"/>
      <c r="G50" s="104">
        <f t="shared" si="5"/>
        <v>356</v>
      </c>
      <c r="H50" s="104">
        <f t="shared" si="3"/>
        <v>356</v>
      </c>
      <c r="I50" s="104">
        <v>320</v>
      </c>
      <c r="J50" s="126">
        <f t="shared" si="4"/>
        <v>111.25</v>
      </c>
    </row>
    <row r="51" spans="1:10" ht="24.95" customHeight="1" x14ac:dyDescent="0.2">
      <c r="A51" s="33">
        <v>49</v>
      </c>
      <c r="B51" s="68" t="s">
        <v>59</v>
      </c>
      <c r="C51" s="57" t="s">
        <v>2</v>
      </c>
      <c r="D51" s="169">
        <v>2000</v>
      </c>
      <c r="E51" s="169">
        <v>2500</v>
      </c>
      <c r="F51" s="169">
        <v>2000</v>
      </c>
      <c r="G51" s="104">
        <f t="shared" si="5"/>
        <v>2166.6666666666665</v>
      </c>
      <c r="H51" s="104">
        <f t="shared" si="3"/>
        <v>2166.6666666666665</v>
      </c>
      <c r="I51" s="104">
        <v>2500</v>
      </c>
      <c r="J51" s="126">
        <f t="shared" si="4"/>
        <v>86.666666666666657</v>
      </c>
    </row>
    <row r="52" spans="1:10" ht="24.95" customHeight="1" x14ac:dyDescent="0.2">
      <c r="A52" s="33">
        <v>50</v>
      </c>
      <c r="B52" s="68" t="s">
        <v>102</v>
      </c>
      <c r="C52" s="57" t="s">
        <v>2</v>
      </c>
      <c r="D52" s="169">
        <v>250</v>
      </c>
      <c r="E52" s="169">
        <v>282</v>
      </c>
      <c r="F52" s="187"/>
      <c r="G52" s="104">
        <f t="shared" si="5"/>
        <v>266</v>
      </c>
      <c r="H52" s="104">
        <f t="shared" si="3"/>
        <v>266</v>
      </c>
      <c r="I52" s="104">
        <v>250</v>
      </c>
      <c r="J52" s="126">
        <f t="shared" si="4"/>
        <v>106.4</v>
      </c>
    </row>
    <row r="53" spans="1:10" ht="24.95" customHeight="1" x14ac:dyDescent="0.2">
      <c r="A53" s="33">
        <v>51</v>
      </c>
      <c r="B53" s="68" t="s">
        <v>103</v>
      </c>
      <c r="C53" s="57" t="s">
        <v>2</v>
      </c>
      <c r="D53" s="169">
        <v>65</v>
      </c>
      <c r="E53" s="169"/>
      <c r="F53" s="169"/>
      <c r="G53" s="104">
        <f t="shared" si="5"/>
        <v>65</v>
      </c>
      <c r="H53" s="104">
        <f t="shared" si="3"/>
        <v>65</v>
      </c>
      <c r="I53" s="104">
        <v>54</v>
      </c>
      <c r="J53" s="158">
        <f t="shared" si="4"/>
        <v>120.37037037037037</v>
      </c>
    </row>
    <row r="54" spans="1:10" ht="24.95" customHeight="1" x14ac:dyDescent="0.2">
      <c r="A54" s="33">
        <v>52</v>
      </c>
      <c r="B54" s="68" t="s">
        <v>104</v>
      </c>
      <c r="C54" s="57" t="s">
        <v>2</v>
      </c>
      <c r="D54" s="169">
        <v>68</v>
      </c>
      <c r="E54" s="169">
        <v>68</v>
      </c>
      <c r="F54" s="169">
        <v>67</v>
      </c>
      <c r="G54" s="104">
        <f t="shared" si="5"/>
        <v>67.666666666666671</v>
      </c>
      <c r="H54" s="104">
        <f t="shared" si="3"/>
        <v>67.666666666666671</v>
      </c>
      <c r="I54" s="104">
        <v>66.666666666666671</v>
      </c>
      <c r="J54" s="126">
        <f t="shared" si="4"/>
        <v>101.49999999999999</v>
      </c>
    </row>
    <row r="55" spans="1:10" ht="24.95" customHeight="1" x14ac:dyDescent="0.2">
      <c r="A55" s="33">
        <v>53</v>
      </c>
      <c r="B55" s="68" t="s">
        <v>105</v>
      </c>
      <c r="C55" s="57" t="s">
        <v>2</v>
      </c>
      <c r="D55" s="169">
        <v>220</v>
      </c>
      <c r="E55" s="169">
        <v>260</v>
      </c>
      <c r="F55" s="187"/>
      <c r="G55" s="104">
        <f t="shared" si="5"/>
        <v>240</v>
      </c>
      <c r="H55" s="104">
        <f t="shared" si="3"/>
        <v>240</v>
      </c>
      <c r="I55" s="104">
        <v>272.5</v>
      </c>
      <c r="J55" s="126">
        <f t="shared" si="4"/>
        <v>88.073394495412856</v>
      </c>
    </row>
    <row r="56" spans="1:10" ht="24.95" customHeight="1" x14ac:dyDescent="0.2">
      <c r="A56" s="33">
        <v>54</v>
      </c>
      <c r="B56" s="68" t="s">
        <v>128</v>
      </c>
      <c r="C56" s="57" t="s">
        <v>2</v>
      </c>
      <c r="D56" s="169"/>
      <c r="E56" s="169"/>
      <c r="F56" s="169"/>
      <c r="G56" s="104" t="e">
        <f t="shared" si="5"/>
        <v>#DIV/0!</v>
      </c>
      <c r="H56" s="104" t="str">
        <f t="shared" si="3"/>
        <v/>
      </c>
      <c r="I56" s="104" t="s">
        <v>204</v>
      </c>
      <c r="J56" s="126" t="e">
        <f t="shared" si="4"/>
        <v>#VALUE!</v>
      </c>
    </row>
    <row r="57" spans="1:10" ht="24.95" customHeight="1" x14ac:dyDescent="0.2">
      <c r="A57" s="33">
        <v>55</v>
      </c>
      <c r="B57" s="68" t="s">
        <v>15</v>
      </c>
      <c r="C57" s="57" t="s">
        <v>89</v>
      </c>
      <c r="D57" s="169">
        <v>165</v>
      </c>
      <c r="E57" s="169"/>
      <c r="F57" s="169">
        <v>184.4</v>
      </c>
      <c r="G57" s="104">
        <f t="shared" si="5"/>
        <v>174.7</v>
      </c>
      <c r="H57" s="104">
        <f t="shared" si="3"/>
        <v>174.7</v>
      </c>
      <c r="I57" s="104">
        <v>166.5</v>
      </c>
      <c r="J57" s="126">
        <f t="shared" si="4"/>
        <v>104.92492492492491</v>
      </c>
    </row>
    <row r="58" spans="1:10" ht="24.95" customHeight="1" x14ac:dyDescent="0.2">
      <c r="A58" s="33">
        <v>56</v>
      </c>
      <c r="B58" s="68" t="s">
        <v>199</v>
      </c>
      <c r="C58" s="168" t="s">
        <v>2</v>
      </c>
      <c r="D58" s="169"/>
      <c r="E58" s="169"/>
      <c r="F58" s="169"/>
      <c r="G58" s="91" t="e">
        <f t="shared" ref="G58:G59" si="6">AVERAGEIF(D58:F58,"&gt;0")</f>
        <v>#DIV/0!</v>
      </c>
      <c r="H58" s="91" t="str">
        <f t="shared" si="3"/>
        <v/>
      </c>
      <c r="I58" s="91" t="s">
        <v>204</v>
      </c>
      <c r="J58" s="117" t="e">
        <f t="shared" si="4"/>
        <v>#VALUE!</v>
      </c>
    </row>
    <row r="59" spans="1:10" ht="24.95" customHeight="1" x14ac:dyDescent="0.2">
      <c r="A59" s="33">
        <v>57</v>
      </c>
      <c r="B59" s="68" t="s">
        <v>200</v>
      </c>
      <c r="C59" s="168" t="s">
        <v>2</v>
      </c>
      <c r="D59" s="169">
        <v>1050</v>
      </c>
      <c r="E59" s="187"/>
      <c r="F59" s="187"/>
      <c r="G59" s="91">
        <f t="shared" si="6"/>
        <v>1050</v>
      </c>
      <c r="H59" s="91">
        <f>IFERROR(G59,"")</f>
        <v>1050</v>
      </c>
      <c r="I59" s="91">
        <v>1100</v>
      </c>
      <c r="J59" s="117">
        <f>H59/I59*100</f>
        <v>95.454545454545453</v>
      </c>
    </row>
    <row r="60" spans="1:10" ht="24.95" customHeight="1" x14ac:dyDescent="0.2">
      <c r="A60" s="33">
        <v>58</v>
      </c>
      <c r="B60" s="68" t="s">
        <v>85</v>
      </c>
      <c r="C60" s="57" t="s">
        <v>2</v>
      </c>
      <c r="D60" s="169">
        <v>230</v>
      </c>
      <c r="E60" s="187"/>
      <c r="F60" s="169"/>
      <c r="G60" s="104">
        <f t="shared" ref="G60:G88" si="7">AVERAGEIF(D60:F60,"&gt;0")</f>
        <v>230</v>
      </c>
      <c r="H60" s="104">
        <f t="shared" ref="H60:H86" si="8">IFERROR(G60,"")</f>
        <v>230</v>
      </c>
      <c r="I60" s="104">
        <v>193.5</v>
      </c>
      <c r="J60" s="117">
        <f>H60/I60*100</f>
        <v>118.86304909560724</v>
      </c>
    </row>
    <row r="61" spans="1:10" ht="24.95" customHeight="1" x14ac:dyDescent="0.2">
      <c r="A61" s="33">
        <v>59</v>
      </c>
      <c r="B61" s="68" t="s">
        <v>106</v>
      </c>
      <c r="C61" s="57" t="s">
        <v>89</v>
      </c>
      <c r="D61" s="169"/>
      <c r="E61" s="187"/>
      <c r="F61" s="187"/>
      <c r="G61" s="104" t="e">
        <f t="shared" si="7"/>
        <v>#DIV/0!</v>
      </c>
      <c r="H61" s="104" t="str">
        <f t="shared" si="8"/>
        <v/>
      </c>
      <c r="I61" s="104">
        <v>105</v>
      </c>
      <c r="J61" s="117" t="e">
        <f t="shared" ref="J61:J113" si="9">H61/I61*100</f>
        <v>#VALUE!</v>
      </c>
    </row>
    <row r="62" spans="1:10" ht="24.95" customHeight="1" x14ac:dyDescent="0.2">
      <c r="A62" s="33">
        <v>60</v>
      </c>
      <c r="B62" s="68" t="s">
        <v>129</v>
      </c>
      <c r="C62" s="57" t="s">
        <v>2</v>
      </c>
      <c r="D62" s="169">
        <v>345</v>
      </c>
      <c r="E62" s="187"/>
      <c r="F62" s="169"/>
      <c r="G62" s="104">
        <f t="shared" si="7"/>
        <v>345</v>
      </c>
      <c r="H62" s="104">
        <f t="shared" si="8"/>
        <v>345</v>
      </c>
      <c r="I62" s="104">
        <v>300</v>
      </c>
      <c r="J62" s="117">
        <f t="shared" si="9"/>
        <v>114.99999999999999</v>
      </c>
    </row>
    <row r="63" spans="1:10" ht="24.95" customHeight="1" x14ac:dyDescent="0.2">
      <c r="A63" s="33">
        <v>61</v>
      </c>
      <c r="B63" s="68" t="s">
        <v>130</v>
      </c>
      <c r="C63" s="57" t="s">
        <v>2</v>
      </c>
      <c r="D63" s="169"/>
      <c r="E63" s="169"/>
      <c r="F63" s="169"/>
      <c r="G63" s="104" t="e">
        <f t="shared" si="7"/>
        <v>#DIV/0!</v>
      </c>
      <c r="H63" s="104" t="str">
        <f t="shared" si="8"/>
        <v/>
      </c>
      <c r="I63" s="104" t="s">
        <v>204</v>
      </c>
      <c r="J63" s="117" t="e">
        <f t="shared" si="9"/>
        <v>#VALUE!</v>
      </c>
    </row>
    <row r="64" spans="1:10" ht="24.95" customHeight="1" x14ac:dyDescent="0.2">
      <c r="A64" s="33">
        <v>62</v>
      </c>
      <c r="B64" s="68" t="s">
        <v>17</v>
      </c>
      <c r="C64" s="57" t="s">
        <v>2</v>
      </c>
      <c r="D64" s="169">
        <v>420</v>
      </c>
      <c r="E64" s="169"/>
      <c r="F64" s="169"/>
      <c r="G64" s="104">
        <f t="shared" si="7"/>
        <v>420</v>
      </c>
      <c r="H64" s="104">
        <f t="shared" si="8"/>
        <v>420</v>
      </c>
      <c r="I64" s="104">
        <v>380</v>
      </c>
      <c r="J64" s="117">
        <f t="shared" si="9"/>
        <v>110.5263157894737</v>
      </c>
    </row>
    <row r="65" spans="1:10" ht="24.95" customHeight="1" x14ac:dyDescent="0.2">
      <c r="A65" s="33">
        <v>63</v>
      </c>
      <c r="B65" s="68" t="s">
        <v>107</v>
      </c>
      <c r="C65" s="57" t="s">
        <v>2</v>
      </c>
      <c r="D65" s="169">
        <v>67</v>
      </c>
      <c r="E65" s="169"/>
      <c r="F65" s="169"/>
      <c r="G65" s="104">
        <f t="shared" si="7"/>
        <v>67</v>
      </c>
      <c r="H65" s="104">
        <f t="shared" si="8"/>
        <v>67</v>
      </c>
      <c r="I65" s="104">
        <v>60</v>
      </c>
      <c r="J65" s="117">
        <f t="shared" si="9"/>
        <v>111.66666666666667</v>
      </c>
    </row>
    <row r="66" spans="1:10" ht="24.95" customHeight="1" x14ac:dyDescent="0.2">
      <c r="A66" s="33">
        <v>64</v>
      </c>
      <c r="B66" s="84" t="s">
        <v>154</v>
      </c>
      <c r="C66" s="83" t="s">
        <v>2</v>
      </c>
      <c r="D66" s="169"/>
      <c r="E66" s="169"/>
      <c r="F66" s="169"/>
      <c r="G66" s="104" t="e">
        <f t="shared" si="7"/>
        <v>#DIV/0!</v>
      </c>
      <c r="H66" s="104" t="str">
        <f t="shared" si="8"/>
        <v/>
      </c>
      <c r="I66" s="104" t="s">
        <v>204</v>
      </c>
      <c r="J66" s="117" t="e">
        <f t="shared" si="9"/>
        <v>#VALUE!</v>
      </c>
    </row>
    <row r="67" spans="1:10" ht="24.95" customHeight="1" x14ac:dyDescent="0.2">
      <c r="A67" s="33">
        <v>65</v>
      </c>
      <c r="B67" s="68" t="s">
        <v>20</v>
      </c>
      <c r="C67" s="57" t="s">
        <v>2</v>
      </c>
      <c r="D67" s="169">
        <v>55</v>
      </c>
      <c r="E67" s="187">
        <v>65</v>
      </c>
      <c r="F67" s="187">
        <v>70</v>
      </c>
      <c r="G67" s="104">
        <f t="shared" si="7"/>
        <v>63.333333333333336</v>
      </c>
      <c r="H67" s="104">
        <f t="shared" si="8"/>
        <v>63.333333333333336</v>
      </c>
      <c r="I67" s="104">
        <v>56</v>
      </c>
      <c r="J67" s="117">
        <f t="shared" si="9"/>
        <v>113.09523809523809</v>
      </c>
    </row>
    <row r="68" spans="1:10" ht="24.95" customHeight="1" x14ac:dyDescent="0.2">
      <c r="A68" s="33">
        <v>66</v>
      </c>
      <c r="B68" s="68" t="s">
        <v>13</v>
      </c>
      <c r="C68" s="57" t="s">
        <v>2</v>
      </c>
      <c r="D68" s="169">
        <v>750</v>
      </c>
      <c r="E68" s="169"/>
      <c r="F68" s="169"/>
      <c r="G68" s="104">
        <f t="shared" si="7"/>
        <v>750</v>
      </c>
      <c r="H68" s="104">
        <f t="shared" si="8"/>
        <v>750</v>
      </c>
      <c r="I68" s="104">
        <v>697</v>
      </c>
      <c r="J68" s="117">
        <f t="shared" si="9"/>
        <v>107.60401721664275</v>
      </c>
    </row>
    <row r="69" spans="1:10" ht="24.95" customHeight="1" x14ac:dyDescent="0.2">
      <c r="A69" s="33">
        <v>67</v>
      </c>
      <c r="B69" s="84" t="s">
        <v>155</v>
      </c>
      <c r="C69" s="83" t="s">
        <v>2</v>
      </c>
      <c r="D69" s="169">
        <v>500</v>
      </c>
      <c r="E69" s="169"/>
      <c r="F69" s="169"/>
      <c r="G69" s="104">
        <f t="shared" si="7"/>
        <v>500</v>
      </c>
      <c r="H69" s="104">
        <f t="shared" si="8"/>
        <v>500</v>
      </c>
      <c r="I69" s="104">
        <v>420</v>
      </c>
      <c r="J69" s="117">
        <f t="shared" si="9"/>
        <v>119.04761904761905</v>
      </c>
    </row>
    <row r="70" spans="1:10" ht="24.95" customHeight="1" x14ac:dyDescent="0.2">
      <c r="A70" s="33">
        <v>68</v>
      </c>
      <c r="B70" s="84" t="s">
        <v>156</v>
      </c>
      <c r="C70" s="83" t="s">
        <v>2</v>
      </c>
      <c r="D70" s="169"/>
      <c r="E70" s="169"/>
      <c r="F70" s="169"/>
      <c r="G70" s="104" t="e">
        <f t="shared" si="7"/>
        <v>#DIV/0!</v>
      </c>
      <c r="H70" s="104" t="str">
        <f t="shared" si="8"/>
        <v/>
      </c>
      <c r="I70" s="104" t="s">
        <v>204</v>
      </c>
      <c r="J70" s="117" t="e">
        <f t="shared" si="9"/>
        <v>#VALUE!</v>
      </c>
    </row>
    <row r="71" spans="1:10" ht="24.95" customHeight="1" x14ac:dyDescent="0.2">
      <c r="A71" s="33">
        <v>69</v>
      </c>
      <c r="B71" s="84" t="s">
        <v>157</v>
      </c>
      <c r="C71" s="83" t="s">
        <v>2</v>
      </c>
      <c r="D71" s="169"/>
      <c r="E71" s="169"/>
      <c r="F71" s="169"/>
      <c r="G71" s="104" t="e">
        <f t="shared" si="7"/>
        <v>#DIV/0!</v>
      </c>
      <c r="H71" s="104" t="str">
        <f t="shared" si="8"/>
        <v/>
      </c>
      <c r="I71" s="104" t="s">
        <v>204</v>
      </c>
      <c r="J71" s="117" t="e">
        <f t="shared" si="9"/>
        <v>#VALUE!</v>
      </c>
    </row>
    <row r="72" spans="1:10" ht="24.95" customHeight="1" x14ac:dyDescent="0.2">
      <c r="A72" s="33">
        <v>70</v>
      </c>
      <c r="B72" s="68" t="s">
        <v>139</v>
      </c>
      <c r="C72" s="57" t="s">
        <v>2</v>
      </c>
      <c r="D72" s="169">
        <v>140</v>
      </c>
      <c r="E72" s="169"/>
      <c r="F72" s="169"/>
      <c r="G72" s="104">
        <f t="shared" si="7"/>
        <v>140</v>
      </c>
      <c r="H72" s="104">
        <f t="shared" si="8"/>
        <v>140</v>
      </c>
      <c r="I72" s="104" t="s">
        <v>204</v>
      </c>
      <c r="J72" s="117" t="e">
        <f t="shared" si="9"/>
        <v>#VALUE!</v>
      </c>
    </row>
    <row r="73" spans="1:10" ht="24.95" customHeight="1" x14ac:dyDescent="0.2">
      <c r="A73" s="33">
        <v>71</v>
      </c>
      <c r="B73" s="68" t="s">
        <v>75</v>
      </c>
      <c r="C73" s="57" t="s">
        <v>2</v>
      </c>
      <c r="D73" s="169">
        <v>1200</v>
      </c>
      <c r="E73" s="169">
        <v>1200</v>
      </c>
      <c r="F73" s="169"/>
      <c r="G73" s="104">
        <f t="shared" si="7"/>
        <v>1200</v>
      </c>
      <c r="H73" s="104">
        <f t="shared" si="8"/>
        <v>1200</v>
      </c>
      <c r="I73" s="104">
        <v>1170</v>
      </c>
      <c r="J73" s="117">
        <f t="shared" si="9"/>
        <v>102.56410256410255</v>
      </c>
    </row>
    <row r="74" spans="1:10" ht="24.95" customHeight="1" x14ac:dyDescent="0.2">
      <c r="A74" s="33">
        <v>72</v>
      </c>
      <c r="B74" s="68" t="s">
        <v>108</v>
      </c>
      <c r="C74" s="57" t="s">
        <v>2</v>
      </c>
      <c r="D74" s="169"/>
      <c r="E74" s="169"/>
      <c r="F74" s="169"/>
      <c r="G74" s="104" t="e">
        <f t="shared" si="7"/>
        <v>#DIV/0!</v>
      </c>
      <c r="H74" s="104" t="str">
        <f t="shared" si="8"/>
        <v/>
      </c>
      <c r="I74" s="104" t="s">
        <v>204</v>
      </c>
      <c r="J74" s="117" t="e">
        <f t="shared" si="9"/>
        <v>#VALUE!</v>
      </c>
    </row>
    <row r="75" spans="1:10" ht="24.95" customHeight="1" x14ac:dyDescent="0.2">
      <c r="A75" s="33">
        <v>73</v>
      </c>
      <c r="B75" s="68" t="s">
        <v>55</v>
      </c>
      <c r="C75" s="57" t="s">
        <v>2</v>
      </c>
      <c r="D75" s="169"/>
      <c r="E75" s="169"/>
      <c r="F75" s="169"/>
      <c r="G75" s="104" t="e">
        <f t="shared" si="7"/>
        <v>#DIV/0!</v>
      </c>
      <c r="H75" s="104" t="str">
        <f t="shared" si="8"/>
        <v/>
      </c>
      <c r="I75" s="104" t="s">
        <v>204</v>
      </c>
      <c r="J75" s="117" t="e">
        <f t="shared" si="9"/>
        <v>#VALUE!</v>
      </c>
    </row>
    <row r="76" spans="1:10" ht="24.95" customHeight="1" x14ac:dyDescent="0.2">
      <c r="A76" s="33">
        <v>74</v>
      </c>
      <c r="B76" s="68" t="s">
        <v>52</v>
      </c>
      <c r="C76" s="57" t="s">
        <v>2</v>
      </c>
      <c r="D76" s="169">
        <v>280</v>
      </c>
      <c r="E76" s="169">
        <v>295</v>
      </c>
      <c r="F76" s="169"/>
      <c r="G76" s="104">
        <f t="shared" si="7"/>
        <v>287.5</v>
      </c>
      <c r="H76" s="104">
        <f t="shared" si="8"/>
        <v>287.5</v>
      </c>
      <c r="I76" s="104">
        <v>235</v>
      </c>
      <c r="J76" s="117">
        <f t="shared" si="9"/>
        <v>122.34042553191489</v>
      </c>
    </row>
    <row r="77" spans="1:10" ht="24.95" customHeight="1" x14ac:dyDescent="0.2">
      <c r="A77" s="33">
        <v>75</v>
      </c>
      <c r="B77" s="68" t="s">
        <v>109</v>
      </c>
      <c r="C77" s="57" t="s">
        <v>2</v>
      </c>
      <c r="D77" s="169">
        <v>250</v>
      </c>
      <c r="E77" s="187"/>
      <c r="F77" s="169"/>
      <c r="G77" s="104">
        <f t="shared" si="7"/>
        <v>250</v>
      </c>
      <c r="H77" s="104">
        <f t="shared" si="8"/>
        <v>250</v>
      </c>
      <c r="I77" s="104">
        <v>260</v>
      </c>
      <c r="J77" s="117">
        <f t="shared" si="9"/>
        <v>96.15384615384616</v>
      </c>
    </row>
    <row r="78" spans="1:10" ht="24.95" customHeight="1" x14ac:dyDescent="0.2">
      <c r="A78" s="33">
        <v>76</v>
      </c>
      <c r="B78" s="68" t="s">
        <v>110</v>
      </c>
      <c r="C78" s="57" t="s">
        <v>2</v>
      </c>
      <c r="D78" s="169">
        <v>390</v>
      </c>
      <c r="E78" s="169">
        <v>540</v>
      </c>
      <c r="F78" s="169"/>
      <c r="G78" s="104">
        <f t="shared" si="7"/>
        <v>465</v>
      </c>
      <c r="H78" s="104">
        <f t="shared" si="8"/>
        <v>465</v>
      </c>
      <c r="I78" s="104">
        <v>349</v>
      </c>
      <c r="J78" s="117">
        <f t="shared" si="9"/>
        <v>133.23782234957019</v>
      </c>
    </row>
    <row r="79" spans="1:10" ht="24.95" customHeight="1" x14ac:dyDescent="0.2">
      <c r="A79" s="33">
        <v>77</v>
      </c>
      <c r="B79" s="68" t="s">
        <v>14</v>
      </c>
      <c r="C79" s="57" t="s">
        <v>2</v>
      </c>
      <c r="D79" s="169">
        <v>370</v>
      </c>
      <c r="E79" s="169">
        <v>339</v>
      </c>
      <c r="F79" s="169"/>
      <c r="G79" s="104">
        <f t="shared" si="7"/>
        <v>354.5</v>
      </c>
      <c r="H79" s="104">
        <f t="shared" si="8"/>
        <v>354.5</v>
      </c>
      <c r="I79" s="104">
        <v>349.5</v>
      </c>
      <c r="J79" s="117">
        <f t="shared" si="9"/>
        <v>101.43061516452074</v>
      </c>
    </row>
    <row r="80" spans="1:10" ht="24.95" customHeight="1" x14ac:dyDescent="0.2">
      <c r="A80" s="33">
        <v>78</v>
      </c>
      <c r="B80" s="84" t="s">
        <v>158</v>
      </c>
      <c r="C80" s="83" t="s">
        <v>2</v>
      </c>
      <c r="D80" s="169">
        <v>230</v>
      </c>
      <c r="E80" s="169">
        <v>285</v>
      </c>
      <c r="F80" s="169"/>
      <c r="G80" s="104">
        <f t="shared" si="7"/>
        <v>257.5</v>
      </c>
      <c r="H80" s="104">
        <f t="shared" si="8"/>
        <v>257.5</v>
      </c>
      <c r="I80" s="104" t="s">
        <v>204</v>
      </c>
      <c r="J80" s="117" t="e">
        <f t="shared" si="9"/>
        <v>#VALUE!</v>
      </c>
    </row>
    <row r="81" spans="1:10" ht="24.95" customHeight="1" x14ac:dyDescent="0.2">
      <c r="A81" s="33">
        <v>79</v>
      </c>
      <c r="B81" s="68" t="s">
        <v>42</v>
      </c>
      <c r="C81" s="57" t="s">
        <v>2</v>
      </c>
      <c r="D81" s="169">
        <v>240</v>
      </c>
      <c r="E81" s="169">
        <v>240</v>
      </c>
      <c r="F81" s="169">
        <v>213</v>
      </c>
      <c r="G81" s="104">
        <f t="shared" si="7"/>
        <v>231</v>
      </c>
      <c r="H81" s="104">
        <f t="shared" si="8"/>
        <v>231</v>
      </c>
      <c r="I81" s="104">
        <v>229.5</v>
      </c>
      <c r="J81" s="117">
        <f t="shared" si="9"/>
        <v>100.65359477124183</v>
      </c>
    </row>
    <row r="82" spans="1:10" ht="24.95" customHeight="1" x14ac:dyDescent="0.2">
      <c r="A82" s="33">
        <v>80</v>
      </c>
      <c r="B82" s="68" t="s">
        <v>44</v>
      </c>
      <c r="C82" s="57" t="s">
        <v>2</v>
      </c>
      <c r="D82" s="169"/>
      <c r="E82" s="169"/>
      <c r="F82" s="169"/>
      <c r="G82" s="104" t="e">
        <f t="shared" si="7"/>
        <v>#DIV/0!</v>
      </c>
      <c r="H82" s="104" t="str">
        <f t="shared" si="8"/>
        <v/>
      </c>
      <c r="I82" s="104">
        <v>245</v>
      </c>
      <c r="J82" s="117" t="e">
        <f t="shared" si="9"/>
        <v>#VALUE!</v>
      </c>
    </row>
    <row r="83" spans="1:10" ht="24.95" customHeight="1" x14ac:dyDescent="0.2">
      <c r="A83" s="33">
        <v>81</v>
      </c>
      <c r="B83" s="68" t="s">
        <v>33</v>
      </c>
      <c r="C83" s="57" t="s">
        <v>2</v>
      </c>
      <c r="D83" s="169">
        <v>220</v>
      </c>
      <c r="E83" s="169">
        <v>250</v>
      </c>
      <c r="F83" s="169">
        <v>175.9</v>
      </c>
      <c r="G83" s="104">
        <f t="shared" si="7"/>
        <v>215.29999999999998</v>
      </c>
      <c r="H83" s="104">
        <f t="shared" si="8"/>
        <v>215.29999999999998</v>
      </c>
      <c r="I83" s="104">
        <v>220</v>
      </c>
      <c r="J83" s="117">
        <f t="shared" si="9"/>
        <v>97.863636363636346</v>
      </c>
    </row>
    <row r="84" spans="1:10" ht="24.95" customHeight="1" x14ac:dyDescent="0.2">
      <c r="A84" s="33">
        <v>82</v>
      </c>
      <c r="B84" s="68" t="s">
        <v>46</v>
      </c>
      <c r="C84" s="57" t="s">
        <v>2</v>
      </c>
      <c r="D84" s="169">
        <v>250</v>
      </c>
      <c r="E84" s="187"/>
      <c r="F84" s="169"/>
      <c r="G84" s="104">
        <f t="shared" si="7"/>
        <v>250</v>
      </c>
      <c r="H84" s="104">
        <f t="shared" si="8"/>
        <v>250</v>
      </c>
      <c r="I84" s="104">
        <v>245</v>
      </c>
      <c r="J84" s="117">
        <f t="shared" si="9"/>
        <v>102.04081632653062</v>
      </c>
    </row>
    <row r="85" spans="1:10" ht="24.95" customHeight="1" x14ac:dyDescent="0.2">
      <c r="A85" s="33">
        <v>83</v>
      </c>
      <c r="B85" s="84" t="s">
        <v>159</v>
      </c>
      <c r="C85" s="85" t="s">
        <v>2</v>
      </c>
      <c r="D85" s="169"/>
      <c r="E85" s="169"/>
      <c r="F85" s="169"/>
      <c r="G85" s="104" t="e">
        <f t="shared" si="7"/>
        <v>#DIV/0!</v>
      </c>
      <c r="H85" s="104" t="str">
        <f t="shared" si="8"/>
        <v/>
      </c>
      <c r="I85" s="104" t="s">
        <v>204</v>
      </c>
      <c r="J85" s="117" t="e">
        <f t="shared" si="9"/>
        <v>#VALUE!</v>
      </c>
    </row>
    <row r="86" spans="1:10" ht="24.95" customHeight="1" x14ac:dyDescent="0.2">
      <c r="A86" s="33">
        <v>84</v>
      </c>
      <c r="B86" s="84" t="s">
        <v>160</v>
      </c>
      <c r="C86" s="85" t="s">
        <v>2</v>
      </c>
      <c r="D86" s="169"/>
      <c r="E86" s="169"/>
      <c r="F86" s="169"/>
      <c r="G86" s="104" t="e">
        <f t="shared" si="7"/>
        <v>#DIV/0!</v>
      </c>
      <c r="H86" s="104" t="str">
        <f t="shared" si="8"/>
        <v/>
      </c>
      <c r="I86" s="104" t="s">
        <v>204</v>
      </c>
      <c r="J86" s="117" t="e">
        <f t="shared" si="9"/>
        <v>#VALUE!</v>
      </c>
    </row>
    <row r="87" spans="1:10" ht="24.95" customHeight="1" x14ac:dyDescent="0.2">
      <c r="A87" s="33">
        <v>85</v>
      </c>
      <c r="B87" s="84" t="s">
        <v>161</v>
      </c>
      <c r="C87" s="85" t="s">
        <v>2</v>
      </c>
      <c r="D87" s="169"/>
      <c r="E87" s="169"/>
      <c r="F87" s="169"/>
      <c r="G87" s="104" t="e">
        <f t="shared" si="7"/>
        <v>#DIV/0!</v>
      </c>
      <c r="H87" s="104" t="str">
        <f t="shared" ref="H87:H115" si="10">IFERROR(G87,"")</f>
        <v/>
      </c>
      <c r="I87" s="104" t="s">
        <v>204</v>
      </c>
      <c r="J87" s="117" t="e">
        <f t="shared" si="9"/>
        <v>#VALUE!</v>
      </c>
    </row>
    <row r="88" spans="1:10" ht="24.95" customHeight="1" x14ac:dyDescent="0.2">
      <c r="A88" s="33">
        <v>86</v>
      </c>
      <c r="B88" s="84" t="s">
        <v>162</v>
      </c>
      <c r="C88" s="85" t="s">
        <v>2</v>
      </c>
      <c r="D88" s="169">
        <v>700</v>
      </c>
      <c r="E88" s="169">
        <v>933.3</v>
      </c>
      <c r="F88" s="169">
        <v>555.5</v>
      </c>
      <c r="G88" s="104">
        <f t="shared" si="7"/>
        <v>729.6</v>
      </c>
      <c r="H88" s="104">
        <f t="shared" si="10"/>
        <v>729.6</v>
      </c>
      <c r="I88" s="104">
        <v>578</v>
      </c>
      <c r="J88" s="117">
        <f t="shared" si="9"/>
        <v>126.22837370242215</v>
      </c>
    </row>
    <row r="89" spans="1:10" ht="24.95" customHeight="1" x14ac:dyDescent="0.2">
      <c r="A89" s="33">
        <v>87</v>
      </c>
      <c r="B89" s="68" t="s">
        <v>138</v>
      </c>
      <c r="C89" s="57" t="s">
        <v>2</v>
      </c>
      <c r="D89" s="169"/>
      <c r="E89" s="169"/>
      <c r="F89" s="169"/>
      <c r="G89" s="104" t="e">
        <f t="shared" ref="G89:G117" si="11">AVERAGEIF(D89:F89,"&gt;0")</f>
        <v>#DIV/0!</v>
      </c>
      <c r="H89" s="104" t="str">
        <f t="shared" si="10"/>
        <v/>
      </c>
      <c r="I89" s="104" t="s">
        <v>204</v>
      </c>
      <c r="J89" s="117" t="e">
        <f t="shared" si="9"/>
        <v>#VALUE!</v>
      </c>
    </row>
    <row r="90" spans="1:10" ht="24.95" customHeight="1" x14ac:dyDescent="0.2">
      <c r="A90" s="33">
        <v>88</v>
      </c>
      <c r="B90" s="68" t="s">
        <v>76</v>
      </c>
      <c r="C90" s="57" t="s">
        <v>2</v>
      </c>
      <c r="D90" s="169">
        <v>500</v>
      </c>
      <c r="E90" s="169"/>
      <c r="F90" s="169"/>
      <c r="G90" s="104">
        <f t="shared" si="11"/>
        <v>500</v>
      </c>
      <c r="H90" s="104">
        <f t="shared" si="10"/>
        <v>500</v>
      </c>
      <c r="I90" s="104">
        <v>500</v>
      </c>
      <c r="J90" s="117">
        <f t="shared" si="9"/>
        <v>100</v>
      </c>
    </row>
    <row r="91" spans="1:10" ht="24.95" customHeight="1" x14ac:dyDescent="0.2">
      <c r="A91" s="33">
        <v>89</v>
      </c>
      <c r="B91" s="68" t="s">
        <v>31</v>
      </c>
      <c r="C91" s="57" t="s">
        <v>2</v>
      </c>
      <c r="D91" s="169">
        <v>95</v>
      </c>
      <c r="E91" s="169"/>
      <c r="F91" s="169">
        <v>88</v>
      </c>
      <c r="G91" s="104">
        <f t="shared" si="11"/>
        <v>91.5</v>
      </c>
      <c r="H91" s="104">
        <f t="shared" si="10"/>
        <v>91.5</v>
      </c>
      <c r="I91" s="104">
        <v>90.333333333333329</v>
      </c>
      <c r="J91" s="117">
        <f t="shared" si="9"/>
        <v>101.29151291512916</v>
      </c>
    </row>
    <row r="92" spans="1:10" ht="24.95" customHeight="1" x14ac:dyDescent="0.2">
      <c r="A92" s="33">
        <v>90</v>
      </c>
      <c r="B92" s="68" t="s">
        <v>111</v>
      </c>
      <c r="C92" s="57" t="s">
        <v>2</v>
      </c>
      <c r="D92" s="187"/>
      <c r="E92" s="169"/>
      <c r="F92" s="169"/>
      <c r="G92" s="104" t="e">
        <f t="shared" si="11"/>
        <v>#DIV/0!</v>
      </c>
      <c r="H92" s="104" t="str">
        <f t="shared" si="10"/>
        <v/>
      </c>
      <c r="I92" s="104" t="s">
        <v>204</v>
      </c>
      <c r="J92" s="117" t="e">
        <f t="shared" si="9"/>
        <v>#VALUE!</v>
      </c>
    </row>
    <row r="93" spans="1:10" ht="24.95" customHeight="1" x14ac:dyDescent="0.2">
      <c r="A93" s="33">
        <v>91</v>
      </c>
      <c r="B93" s="84" t="s">
        <v>163</v>
      </c>
      <c r="C93" s="83" t="s">
        <v>2</v>
      </c>
      <c r="D93" s="169">
        <v>360</v>
      </c>
      <c r="E93" s="169"/>
      <c r="F93" s="169"/>
      <c r="G93" s="104">
        <f t="shared" si="11"/>
        <v>360</v>
      </c>
      <c r="H93" s="104">
        <f t="shared" si="10"/>
        <v>360</v>
      </c>
      <c r="I93" s="104">
        <v>360</v>
      </c>
      <c r="J93" s="117">
        <f t="shared" si="9"/>
        <v>100</v>
      </c>
    </row>
    <row r="94" spans="1:10" ht="24.95" customHeight="1" x14ac:dyDescent="0.2">
      <c r="A94" s="33">
        <v>92</v>
      </c>
      <c r="B94" s="68" t="s">
        <v>112</v>
      </c>
      <c r="C94" s="57" t="s">
        <v>2</v>
      </c>
      <c r="D94" s="169"/>
      <c r="E94" s="169"/>
      <c r="F94" s="169"/>
      <c r="G94" s="104" t="e">
        <f t="shared" si="11"/>
        <v>#DIV/0!</v>
      </c>
      <c r="H94" s="104" t="str">
        <f t="shared" si="10"/>
        <v/>
      </c>
      <c r="I94" s="104" t="s">
        <v>204</v>
      </c>
      <c r="J94" s="117" t="e">
        <f t="shared" si="9"/>
        <v>#VALUE!</v>
      </c>
    </row>
    <row r="95" spans="1:10" ht="24.95" customHeight="1" x14ac:dyDescent="0.2">
      <c r="A95" s="33">
        <v>93</v>
      </c>
      <c r="B95" s="68" t="s">
        <v>18</v>
      </c>
      <c r="C95" s="57" t="s">
        <v>2</v>
      </c>
      <c r="D95" s="169">
        <v>350</v>
      </c>
      <c r="E95" s="187"/>
      <c r="F95" s="169"/>
      <c r="G95" s="104">
        <f t="shared" si="11"/>
        <v>350</v>
      </c>
      <c r="H95" s="104">
        <f t="shared" si="10"/>
        <v>350</v>
      </c>
      <c r="I95" s="104">
        <v>361.65</v>
      </c>
      <c r="J95" s="117">
        <f t="shared" si="9"/>
        <v>96.77865339416563</v>
      </c>
    </row>
    <row r="96" spans="1:10" ht="24.95" customHeight="1" x14ac:dyDescent="0.2">
      <c r="A96" s="33">
        <v>94</v>
      </c>
      <c r="B96" s="68" t="s">
        <v>113</v>
      </c>
      <c r="C96" s="57" t="s">
        <v>2</v>
      </c>
      <c r="D96" s="169"/>
      <c r="E96" s="169"/>
      <c r="F96" s="169"/>
      <c r="G96" s="104" t="e">
        <f t="shared" si="11"/>
        <v>#DIV/0!</v>
      </c>
      <c r="H96" s="104" t="str">
        <f t="shared" si="10"/>
        <v/>
      </c>
      <c r="I96" s="104" t="s">
        <v>204</v>
      </c>
      <c r="J96" s="117" t="e">
        <f t="shared" si="9"/>
        <v>#VALUE!</v>
      </c>
    </row>
    <row r="97" spans="1:10" ht="21" customHeight="1" x14ac:dyDescent="0.2">
      <c r="A97" s="33">
        <v>95</v>
      </c>
      <c r="B97" s="84" t="s">
        <v>164</v>
      </c>
      <c r="C97" s="83" t="s">
        <v>61</v>
      </c>
      <c r="D97" s="169"/>
      <c r="E97" s="169"/>
      <c r="F97" s="169"/>
      <c r="G97" s="104" t="e">
        <f t="shared" si="11"/>
        <v>#DIV/0!</v>
      </c>
      <c r="H97" s="104" t="str">
        <f t="shared" si="10"/>
        <v/>
      </c>
      <c r="I97" s="104" t="s">
        <v>204</v>
      </c>
      <c r="J97" s="117" t="e">
        <f t="shared" si="9"/>
        <v>#VALUE!</v>
      </c>
    </row>
    <row r="98" spans="1:10" ht="32.25" customHeight="1" x14ac:dyDescent="0.2">
      <c r="A98" s="33">
        <v>96</v>
      </c>
      <c r="B98" s="84" t="s">
        <v>165</v>
      </c>
      <c r="C98" s="83" t="s">
        <v>61</v>
      </c>
      <c r="D98" s="169"/>
      <c r="E98" s="169"/>
      <c r="F98" s="187"/>
      <c r="G98" s="104" t="e">
        <f t="shared" si="11"/>
        <v>#DIV/0!</v>
      </c>
      <c r="H98" s="104" t="str">
        <f t="shared" si="10"/>
        <v/>
      </c>
      <c r="I98" s="104" t="s">
        <v>204</v>
      </c>
      <c r="J98" s="117" t="e">
        <f t="shared" si="9"/>
        <v>#VALUE!</v>
      </c>
    </row>
    <row r="99" spans="1:10" ht="21" customHeight="1" x14ac:dyDescent="0.2">
      <c r="A99" s="33">
        <v>97</v>
      </c>
      <c r="B99" s="68" t="s">
        <v>36</v>
      </c>
      <c r="C99" s="57" t="s">
        <v>61</v>
      </c>
      <c r="D99" s="169">
        <v>29</v>
      </c>
      <c r="E99" s="169"/>
      <c r="F99" s="169"/>
      <c r="G99" s="104">
        <f t="shared" si="11"/>
        <v>29</v>
      </c>
      <c r="H99" s="104">
        <f t="shared" si="10"/>
        <v>29</v>
      </c>
      <c r="I99" s="104">
        <v>25.666666666666668</v>
      </c>
      <c r="J99" s="117">
        <f>H99/I99*100</f>
        <v>112.98701298701299</v>
      </c>
    </row>
    <row r="100" spans="1:10" ht="21" customHeight="1" x14ac:dyDescent="0.2">
      <c r="A100" s="33">
        <v>98</v>
      </c>
      <c r="B100" s="68" t="s">
        <v>35</v>
      </c>
      <c r="C100" s="57" t="s">
        <v>61</v>
      </c>
      <c r="D100" s="169">
        <v>115</v>
      </c>
      <c r="E100" s="187"/>
      <c r="F100" s="187">
        <v>115</v>
      </c>
      <c r="G100" s="104">
        <f t="shared" si="11"/>
        <v>115</v>
      </c>
      <c r="H100" s="104">
        <f t="shared" si="10"/>
        <v>115</v>
      </c>
      <c r="I100" s="104">
        <v>105</v>
      </c>
      <c r="J100" s="117">
        <f t="shared" si="9"/>
        <v>109.52380952380953</v>
      </c>
    </row>
    <row r="101" spans="1:10" ht="21" customHeight="1" x14ac:dyDescent="0.2">
      <c r="A101" s="33">
        <v>99</v>
      </c>
      <c r="B101" s="68" t="s">
        <v>114</v>
      </c>
      <c r="C101" s="57" t="s">
        <v>2</v>
      </c>
      <c r="D101" s="169">
        <v>20</v>
      </c>
      <c r="E101" s="169"/>
      <c r="F101" s="169">
        <v>28</v>
      </c>
      <c r="G101" s="104">
        <f t="shared" si="11"/>
        <v>24</v>
      </c>
      <c r="H101" s="104">
        <f t="shared" si="10"/>
        <v>24</v>
      </c>
      <c r="I101" s="104">
        <v>25</v>
      </c>
      <c r="J101" s="117">
        <f t="shared" si="9"/>
        <v>96</v>
      </c>
    </row>
    <row r="102" spans="1:10" ht="21" customHeight="1" x14ac:dyDescent="0.2">
      <c r="A102" s="33">
        <v>100</v>
      </c>
      <c r="B102" s="68" t="s">
        <v>86</v>
      </c>
      <c r="C102" s="57" t="s">
        <v>2</v>
      </c>
      <c r="D102" s="169">
        <v>220</v>
      </c>
      <c r="E102" s="169">
        <v>220</v>
      </c>
      <c r="F102" s="169"/>
      <c r="G102" s="104">
        <f t="shared" si="11"/>
        <v>220</v>
      </c>
      <c r="H102" s="104">
        <f t="shared" si="10"/>
        <v>220</v>
      </c>
      <c r="I102" s="104">
        <v>222.5</v>
      </c>
      <c r="J102" s="117">
        <f t="shared" si="9"/>
        <v>98.876404494382015</v>
      </c>
    </row>
    <row r="103" spans="1:10" ht="21" customHeight="1" x14ac:dyDescent="0.2">
      <c r="A103" s="33">
        <v>101</v>
      </c>
      <c r="B103" s="68" t="s">
        <v>40</v>
      </c>
      <c r="C103" s="57" t="s">
        <v>2</v>
      </c>
      <c r="D103" s="169">
        <v>215</v>
      </c>
      <c r="E103" s="169">
        <v>210</v>
      </c>
      <c r="F103" s="169"/>
      <c r="G103" s="104">
        <f t="shared" si="11"/>
        <v>212.5</v>
      </c>
      <c r="H103" s="104">
        <f t="shared" si="10"/>
        <v>212.5</v>
      </c>
      <c r="I103" s="104">
        <v>210</v>
      </c>
      <c r="J103" s="117">
        <f t="shared" si="9"/>
        <v>101.19047619047619</v>
      </c>
    </row>
    <row r="104" spans="1:10" ht="31.5" customHeight="1" x14ac:dyDescent="0.2">
      <c r="A104" s="33">
        <v>102</v>
      </c>
      <c r="B104" s="68" t="s">
        <v>115</v>
      </c>
      <c r="C104" s="57" t="s">
        <v>2</v>
      </c>
      <c r="D104" s="169">
        <v>860</v>
      </c>
      <c r="E104" s="187"/>
      <c r="F104" s="169">
        <v>950</v>
      </c>
      <c r="G104" s="104">
        <f t="shared" si="11"/>
        <v>905</v>
      </c>
      <c r="H104" s="104">
        <f t="shared" si="10"/>
        <v>905</v>
      </c>
      <c r="I104" s="104">
        <v>870</v>
      </c>
      <c r="J104" s="117">
        <f t="shared" si="9"/>
        <v>104.02298850574712</v>
      </c>
    </row>
    <row r="105" spans="1:10" ht="21" customHeight="1" x14ac:dyDescent="0.2">
      <c r="A105" s="33">
        <v>103</v>
      </c>
      <c r="B105" s="68" t="s">
        <v>131</v>
      </c>
      <c r="C105" s="57" t="s">
        <v>2</v>
      </c>
      <c r="D105" s="187">
        <v>485</v>
      </c>
      <c r="E105" s="169">
        <v>558</v>
      </c>
      <c r="F105" s="169"/>
      <c r="G105" s="104">
        <f t="shared" si="11"/>
        <v>521.5</v>
      </c>
      <c r="H105" s="104">
        <f t="shared" si="10"/>
        <v>521.5</v>
      </c>
      <c r="I105" s="104">
        <v>484</v>
      </c>
      <c r="J105" s="117">
        <f t="shared" si="9"/>
        <v>107.74793388429754</v>
      </c>
    </row>
    <row r="106" spans="1:10" ht="21" customHeight="1" x14ac:dyDescent="0.2">
      <c r="A106" s="33">
        <v>104</v>
      </c>
      <c r="B106" s="68" t="s">
        <v>132</v>
      </c>
      <c r="C106" s="57" t="s">
        <v>2</v>
      </c>
      <c r="D106" s="169">
        <v>515</v>
      </c>
      <c r="E106" s="169"/>
      <c r="F106" s="169"/>
      <c r="G106" s="104">
        <f t="shared" si="11"/>
        <v>515</v>
      </c>
      <c r="H106" s="104">
        <f t="shared" si="10"/>
        <v>515</v>
      </c>
      <c r="I106" s="104">
        <v>509.7</v>
      </c>
      <c r="J106" s="117">
        <f t="shared" si="9"/>
        <v>101.03982734942123</v>
      </c>
    </row>
    <row r="107" spans="1:10" ht="21" customHeight="1" x14ac:dyDescent="0.2">
      <c r="A107" s="33">
        <v>105</v>
      </c>
      <c r="B107" s="68" t="s">
        <v>87</v>
      </c>
      <c r="C107" s="57" t="s">
        <v>2</v>
      </c>
      <c r="D107" s="169">
        <v>310</v>
      </c>
      <c r="E107" s="169"/>
      <c r="F107" s="169"/>
      <c r="G107" s="104">
        <f t="shared" si="11"/>
        <v>310</v>
      </c>
      <c r="H107" s="104">
        <f t="shared" si="10"/>
        <v>310</v>
      </c>
      <c r="I107" s="104">
        <v>272.66666666666669</v>
      </c>
      <c r="J107" s="117">
        <f t="shared" si="9"/>
        <v>113.6919315403423</v>
      </c>
    </row>
    <row r="108" spans="1:10" ht="21" customHeight="1" x14ac:dyDescent="0.2">
      <c r="A108" s="33">
        <v>106</v>
      </c>
      <c r="B108" s="68" t="s">
        <v>51</v>
      </c>
      <c r="C108" s="57" t="s">
        <v>2</v>
      </c>
      <c r="D108" s="169">
        <v>325</v>
      </c>
      <c r="E108" s="187">
        <v>295</v>
      </c>
      <c r="F108" s="187"/>
      <c r="G108" s="104">
        <f t="shared" si="11"/>
        <v>310</v>
      </c>
      <c r="H108" s="104">
        <f t="shared" si="10"/>
        <v>310</v>
      </c>
      <c r="I108" s="104">
        <v>295</v>
      </c>
      <c r="J108" s="117">
        <f t="shared" si="9"/>
        <v>105.08474576271188</v>
      </c>
    </row>
    <row r="109" spans="1:10" ht="21" customHeight="1" x14ac:dyDescent="0.2">
      <c r="A109" s="33">
        <v>107</v>
      </c>
      <c r="B109" s="68" t="s">
        <v>116</v>
      </c>
      <c r="C109" s="57" t="s">
        <v>2</v>
      </c>
      <c r="D109" s="169">
        <v>205</v>
      </c>
      <c r="E109" s="187"/>
      <c r="F109" s="169"/>
      <c r="G109" s="104">
        <f t="shared" si="11"/>
        <v>205</v>
      </c>
      <c r="H109" s="104">
        <f t="shared" si="10"/>
        <v>205</v>
      </c>
      <c r="I109" s="104">
        <v>190</v>
      </c>
      <c r="J109" s="117">
        <f t="shared" si="9"/>
        <v>107.89473684210526</v>
      </c>
    </row>
    <row r="110" spans="1:10" ht="21" customHeight="1" x14ac:dyDescent="0.2">
      <c r="A110" s="33">
        <v>108</v>
      </c>
      <c r="B110" s="68" t="s">
        <v>54</v>
      </c>
      <c r="C110" s="57" t="s">
        <v>2</v>
      </c>
      <c r="D110" s="169">
        <v>230</v>
      </c>
      <c r="E110" s="169"/>
      <c r="F110" s="169"/>
      <c r="G110" s="104">
        <f t="shared" si="11"/>
        <v>230</v>
      </c>
      <c r="H110" s="104">
        <f t="shared" si="10"/>
        <v>230</v>
      </c>
      <c r="I110" s="104">
        <v>203</v>
      </c>
      <c r="J110" s="117">
        <f t="shared" si="9"/>
        <v>113.30049261083744</v>
      </c>
    </row>
    <row r="111" spans="1:10" ht="21" customHeight="1" x14ac:dyDescent="0.2">
      <c r="A111" s="33">
        <v>109</v>
      </c>
      <c r="B111" s="68" t="s">
        <v>117</v>
      </c>
      <c r="C111" s="57" t="s">
        <v>2</v>
      </c>
      <c r="D111" s="169">
        <v>350</v>
      </c>
      <c r="E111" s="169"/>
      <c r="F111" s="169">
        <v>385</v>
      </c>
      <c r="G111" s="104">
        <f t="shared" si="11"/>
        <v>367.5</v>
      </c>
      <c r="H111" s="104">
        <f t="shared" si="10"/>
        <v>367.5</v>
      </c>
      <c r="I111" s="104">
        <v>359.3</v>
      </c>
      <c r="J111" s="117">
        <f t="shared" si="9"/>
        <v>102.28221541887001</v>
      </c>
    </row>
    <row r="112" spans="1:10" ht="21" customHeight="1" x14ac:dyDescent="0.2">
      <c r="A112" s="33">
        <v>110</v>
      </c>
      <c r="B112" s="68" t="s">
        <v>118</v>
      </c>
      <c r="C112" s="57" t="s">
        <v>2</v>
      </c>
      <c r="D112" s="169"/>
      <c r="E112" s="169"/>
      <c r="F112" s="169">
        <v>78.569999999999993</v>
      </c>
      <c r="G112" s="104">
        <f t="shared" si="11"/>
        <v>78.569999999999993</v>
      </c>
      <c r="H112" s="104">
        <f t="shared" si="10"/>
        <v>78.569999999999993</v>
      </c>
      <c r="I112" s="104">
        <v>78.569999999999993</v>
      </c>
      <c r="J112" s="117">
        <f t="shared" si="9"/>
        <v>100</v>
      </c>
    </row>
    <row r="113" spans="1:10" ht="21" customHeight="1" x14ac:dyDescent="0.2">
      <c r="A113" s="33">
        <v>111</v>
      </c>
      <c r="B113" s="68" t="s">
        <v>56</v>
      </c>
      <c r="C113" s="57" t="s">
        <v>2</v>
      </c>
      <c r="D113" s="169"/>
      <c r="E113" s="169"/>
      <c r="F113" s="169">
        <v>78.569999999999993</v>
      </c>
      <c r="G113" s="104">
        <f t="shared" si="11"/>
        <v>78.569999999999993</v>
      </c>
      <c r="H113" s="104">
        <f t="shared" si="10"/>
        <v>78.569999999999993</v>
      </c>
      <c r="I113" s="104">
        <v>78.569999999999993</v>
      </c>
      <c r="J113" s="117">
        <f t="shared" si="9"/>
        <v>100</v>
      </c>
    </row>
    <row r="114" spans="1:10" ht="21" customHeight="1" x14ac:dyDescent="0.2">
      <c r="A114" s="33">
        <v>112</v>
      </c>
      <c r="B114" s="86" t="s">
        <v>166</v>
      </c>
      <c r="C114" s="87" t="s">
        <v>61</v>
      </c>
      <c r="D114" s="169">
        <v>2</v>
      </c>
      <c r="E114" s="169">
        <v>2.4</v>
      </c>
      <c r="F114" s="169">
        <v>3</v>
      </c>
      <c r="G114" s="104">
        <f t="shared" si="11"/>
        <v>2.4666666666666668</v>
      </c>
      <c r="H114" s="104">
        <f t="shared" si="10"/>
        <v>2.4666666666666668</v>
      </c>
      <c r="I114" s="104">
        <v>2.4</v>
      </c>
      <c r="J114" s="117">
        <f t="shared" ref="J114:J122" si="12">H114/I114*100</f>
        <v>102.77777777777779</v>
      </c>
    </row>
    <row r="115" spans="1:10" ht="21" customHeight="1" x14ac:dyDescent="0.2">
      <c r="A115" s="33">
        <v>113</v>
      </c>
      <c r="B115" s="68" t="s">
        <v>57</v>
      </c>
      <c r="C115" s="57" t="s">
        <v>2</v>
      </c>
      <c r="D115" s="169">
        <v>980</v>
      </c>
      <c r="E115" s="169">
        <v>1100</v>
      </c>
      <c r="F115" s="169">
        <v>635</v>
      </c>
      <c r="G115" s="104">
        <f t="shared" si="11"/>
        <v>905</v>
      </c>
      <c r="H115" s="104">
        <f t="shared" si="10"/>
        <v>905</v>
      </c>
      <c r="I115" s="104">
        <v>738.33333333333337</v>
      </c>
      <c r="J115" s="117">
        <f t="shared" si="12"/>
        <v>122.57336343115124</v>
      </c>
    </row>
    <row r="116" spans="1:10" ht="21" customHeight="1" x14ac:dyDescent="0.2">
      <c r="A116" s="33">
        <v>114</v>
      </c>
      <c r="B116" s="68" t="s">
        <v>74</v>
      </c>
      <c r="C116" s="57" t="s">
        <v>2</v>
      </c>
      <c r="D116" s="169"/>
      <c r="E116" s="169"/>
      <c r="F116" s="169"/>
      <c r="G116" s="104" t="e">
        <f t="shared" si="11"/>
        <v>#DIV/0!</v>
      </c>
      <c r="H116" s="104" t="str">
        <f t="shared" ref="H116:H123" si="13">IFERROR(G116,"")</f>
        <v/>
      </c>
      <c r="I116" s="104" t="s">
        <v>204</v>
      </c>
      <c r="J116" s="117" t="e">
        <f t="shared" si="12"/>
        <v>#VALUE!</v>
      </c>
    </row>
    <row r="117" spans="1:10" ht="21" customHeight="1" x14ac:dyDescent="0.2">
      <c r="A117" s="33">
        <v>115</v>
      </c>
      <c r="B117" s="68" t="s">
        <v>38</v>
      </c>
      <c r="C117" s="57" t="s">
        <v>2</v>
      </c>
      <c r="D117" s="169">
        <v>420</v>
      </c>
      <c r="E117" s="169"/>
      <c r="F117" s="169"/>
      <c r="G117" s="104">
        <f t="shared" si="11"/>
        <v>420</v>
      </c>
      <c r="H117" s="104">
        <f t="shared" si="13"/>
        <v>420</v>
      </c>
      <c r="I117" s="104" t="s">
        <v>204</v>
      </c>
      <c r="J117" s="117" t="e">
        <f t="shared" si="12"/>
        <v>#VALUE!</v>
      </c>
    </row>
    <row r="118" spans="1:10" ht="21" customHeight="1" x14ac:dyDescent="0.2">
      <c r="A118" s="33">
        <v>116</v>
      </c>
      <c r="B118" s="68" t="s">
        <v>119</v>
      </c>
      <c r="C118" s="57" t="s">
        <v>2</v>
      </c>
      <c r="D118" s="169">
        <v>340</v>
      </c>
      <c r="E118" s="169">
        <v>420</v>
      </c>
      <c r="F118" s="169"/>
      <c r="G118" s="104">
        <f t="shared" ref="G118:G123" si="14">AVERAGEIF(D118:F118,"&gt;0")</f>
        <v>380</v>
      </c>
      <c r="H118" s="104">
        <f t="shared" si="13"/>
        <v>380</v>
      </c>
      <c r="I118" s="104">
        <v>360</v>
      </c>
      <c r="J118" s="117">
        <f t="shared" si="12"/>
        <v>105.55555555555556</v>
      </c>
    </row>
    <row r="119" spans="1:10" ht="21" customHeight="1" x14ac:dyDescent="0.2">
      <c r="A119" s="33">
        <v>117</v>
      </c>
      <c r="B119" s="68" t="s">
        <v>133</v>
      </c>
      <c r="C119" s="57" t="s">
        <v>2</v>
      </c>
      <c r="D119" s="169">
        <v>350</v>
      </c>
      <c r="E119" s="169"/>
      <c r="F119" s="169"/>
      <c r="G119" s="104">
        <f t="shared" si="14"/>
        <v>350</v>
      </c>
      <c r="H119" s="104">
        <f t="shared" si="13"/>
        <v>350</v>
      </c>
      <c r="I119" s="104">
        <v>342</v>
      </c>
      <c r="J119" s="117">
        <f t="shared" si="12"/>
        <v>102.3391812865497</v>
      </c>
    </row>
    <row r="120" spans="1:10" ht="21" customHeight="1" x14ac:dyDescent="0.2">
      <c r="A120" s="33">
        <v>118</v>
      </c>
      <c r="B120" s="68" t="s">
        <v>48</v>
      </c>
      <c r="C120" s="57" t="s">
        <v>2</v>
      </c>
      <c r="D120" s="169"/>
      <c r="E120" s="169"/>
      <c r="F120" s="169"/>
      <c r="G120" s="104" t="e">
        <f t="shared" si="14"/>
        <v>#DIV/0!</v>
      </c>
      <c r="H120" s="104" t="str">
        <f t="shared" si="13"/>
        <v/>
      </c>
      <c r="I120" s="104" t="s">
        <v>204</v>
      </c>
      <c r="J120" s="117" t="e">
        <f t="shared" si="12"/>
        <v>#VALUE!</v>
      </c>
    </row>
    <row r="121" spans="1:10" ht="21" customHeight="1" x14ac:dyDescent="0.2">
      <c r="A121" s="33">
        <v>119</v>
      </c>
      <c r="B121" s="68" t="s">
        <v>47</v>
      </c>
      <c r="C121" s="57" t="s">
        <v>2</v>
      </c>
      <c r="D121" s="168">
        <v>980</v>
      </c>
      <c r="E121" s="168"/>
      <c r="F121" s="168"/>
      <c r="G121" s="104">
        <f t="shared" si="14"/>
        <v>980</v>
      </c>
      <c r="H121" s="104">
        <f t="shared" si="13"/>
        <v>980</v>
      </c>
      <c r="I121" s="104">
        <v>950</v>
      </c>
      <c r="J121" s="117">
        <f t="shared" si="12"/>
        <v>103.15789473684211</v>
      </c>
    </row>
    <row r="122" spans="1:10" ht="21" customHeight="1" x14ac:dyDescent="0.25">
      <c r="A122" s="33">
        <v>120</v>
      </c>
      <c r="B122" s="68" t="s">
        <v>120</v>
      </c>
      <c r="C122" s="57" t="s">
        <v>2</v>
      </c>
      <c r="D122" s="221">
        <v>196</v>
      </c>
      <c r="E122" s="222">
        <v>280</v>
      </c>
      <c r="F122" s="168"/>
      <c r="G122" s="104">
        <f t="shared" si="14"/>
        <v>238</v>
      </c>
      <c r="H122" s="104">
        <f t="shared" si="13"/>
        <v>238</v>
      </c>
      <c r="I122" s="104">
        <v>180</v>
      </c>
      <c r="J122" s="117">
        <f t="shared" si="12"/>
        <v>132.22222222222223</v>
      </c>
    </row>
    <row r="123" spans="1:10" ht="21" customHeight="1" x14ac:dyDescent="0.2">
      <c r="A123" s="33">
        <v>121</v>
      </c>
      <c r="B123" s="55" t="s">
        <v>88</v>
      </c>
      <c r="C123" s="54" t="s">
        <v>61</v>
      </c>
      <c r="D123" s="131">
        <v>16</v>
      </c>
      <c r="E123" s="131">
        <v>15</v>
      </c>
      <c r="F123" s="132"/>
      <c r="G123" s="104">
        <f t="shared" si="14"/>
        <v>15.5</v>
      </c>
      <c r="H123" s="104">
        <f t="shared" si="13"/>
        <v>15.5</v>
      </c>
      <c r="I123" s="104">
        <v>16.5</v>
      </c>
      <c r="J123" s="117">
        <f t="shared" ref="J123" si="15">H123/I123*100</f>
        <v>93.939393939393938</v>
      </c>
    </row>
  </sheetData>
  <sortState ref="B3:K138">
    <sortCondition ref="B3"/>
  </sortState>
  <phoneticPr fontId="0" type="noConversion"/>
  <printOptions horizontalCentered="1" verticalCentered="1"/>
  <pageMargins left="0.59055118110236227" right="0" top="0.19685039370078741" bottom="0.51181102362204722" header="0.11811023622047245" footer="0.11811023622047245"/>
  <pageSetup paperSize="9" scale="50" orientation="portrait" r:id="rId1"/>
  <headerFooter alignWithMargins="0">
    <oddHeader>&amp;L&amp;9&amp;F&amp;C&amp;9&amp;P&amp;R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00B050"/>
  </sheetPr>
  <dimension ref="A1:J123"/>
  <sheetViews>
    <sheetView view="pageBreakPreview" zoomScale="80" zoomScaleNormal="90" zoomScaleSheetLayoutView="80" workbookViewId="0">
      <pane xSplit="2" ySplit="1" topLeftCell="C101" activePane="bottomRight" state="frozen"/>
      <selection activeCell="G18" sqref="G18"/>
      <selection pane="topRight" activeCell="G18" sqref="G18"/>
      <selection pane="bottomLeft" activeCell="G18" sqref="G18"/>
      <selection pane="bottomRight" activeCell="D116" sqref="D116"/>
    </sheetView>
  </sheetViews>
  <sheetFormatPr defaultColWidth="9" defaultRowHeight="46.5" customHeight="1" x14ac:dyDescent="0.2"/>
  <cols>
    <col min="1" max="1" width="6.75" style="1" customWidth="1"/>
    <col min="2" max="2" width="27.875" style="30" customWidth="1"/>
    <col min="3" max="3" width="10.625" style="7" customWidth="1"/>
    <col min="4" max="4" width="12.25" style="9" customWidth="1"/>
    <col min="5" max="8" width="10.625" style="9" customWidth="1"/>
    <col min="9" max="9" width="9" style="70"/>
    <col min="10" max="10" width="9.75" style="9" customWidth="1"/>
    <col min="11" max="16384" width="9" style="1"/>
  </cols>
  <sheetData>
    <row r="1" spans="1:10" s="2" customFormat="1" ht="54.75" customHeight="1" thickBot="1" x14ac:dyDescent="0.25">
      <c r="B1" s="29" t="s">
        <v>70</v>
      </c>
      <c r="C1" s="25"/>
      <c r="D1" s="10"/>
      <c r="E1" s="10"/>
      <c r="F1" s="10"/>
      <c r="G1" s="10"/>
      <c r="H1" s="10"/>
      <c r="I1" s="69"/>
      <c r="J1" s="10"/>
    </row>
    <row r="2" spans="1:10" s="3" customFormat="1" ht="42" customHeight="1" x14ac:dyDescent="0.2">
      <c r="A2" s="53" t="s">
        <v>140</v>
      </c>
      <c r="B2" s="66" t="s">
        <v>0</v>
      </c>
      <c r="C2" s="23" t="s">
        <v>1</v>
      </c>
      <c r="D2" s="82" t="s">
        <v>182</v>
      </c>
      <c r="E2" s="82" t="s">
        <v>183</v>
      </c>
      <c r="F2" s="82" t="s">
        <v>184</v>
      </c>
      <c r="G2" s="184" t="s">
        <v>3</v>
      </c>
      <c r="H2" s="184"/>
      <c r="I2" s="120" t="s">
        <v>82</v>
      </c>
      <c r="J2" s="125" t="s">
        <v>72</v>
      </c>
    </row>
    <row r="3" spans="1:10" s="3" customFormat="1" ht="24.95" customHeight="1" x14ac:dyDescent="0.2">
      <c r="A3" s="33">
        <v>1</v>
      </c>
      <c r="B3" s="55" t="s">
        <v>96</v>
      </c>
      <c r="C3" s="56" t="s">
        <v>2</v>
      </c>
      <c r="D3" s="167"/>
      <c r="E3" s="167"/>
      <c r="F3" s="167"/>
      <c r="G3" s="91" t="e">
        <f t="shared" ref="G3:G66" si="0">AVERAGEIF(D3:F3,"&gt;0")</f>
        <v>#DIV/0!</v>
      </c>
      <c r="H3" s="104" t="str">
        <f t="shared" ref="H3:H67" si="1">IFERROR(G3,"")</f>
        <v/>
      </c>
      <c r="I3" s="91" t="s">
        <v>204</v>
      </c>
      <c r="J3" s="117" t="e">
        <f>G3/I3*100</f>
        <v>#DIV/0!</v>
      </c>
    </row>
    <row r="4" spans="1:10" ht="24.95" customHeight="1" x14ac:dyDescent="0.2">
      <c r="A4" s="33">
        <v>2</v>
      </c>
      <c r="B4" s="55" t="s">
        <v>34</v>
      </c>
      <c r="C4" s="54" t="s">
        <v>2</v>
      </c>
      <c r="D4" s="178"/>
      <c r="E4" s="178"/>
      <c r="F4" s="186"/>
      <c r="G4" s="91" t="e">
        <f t="shared" si="0"/>
        <v>#DIV/0!</v>
      </c>
      <c r="H4" s="104" t="str">
        <f t="shared" si="1"/>
        <v/>
      </c>
      <c r="I4" s="91" t="s">
        <v>204</v>
      </c>
      <c r="J4" s="117" t="e">
        <f t="shared" ref="J4:J58" si="2">G4/I4*100</f>
        <v>#DIV/0!</v>
      </c>
    </row>
    <row r="5" spans="1:10" ht="24.95" customHeight="1" x14ac:dyDescent="0.2">
      <c r="A5" s="33">
        <v>3</v>
      </c>
      <c r="B5" s="55" t="s">
        <v>97</v>
      </c>
      <c r="C5" s="54" t="s">
        <v>2</v>
      </c>
      <c r="D5" s="178"/>
      <c r="E5" s="178"/>
      <c r="F5" s="178">
        <v>165</v>
      </c>
      <c r="G5" s="91">
        <f t="shared" si="0"/>
        <v>165</v>
      </c>
      <c r="H5" s="104">
        <f t="shared" si="1"/>
        <v>165</v>
      </c>
      <c r="I5" s="91">
        <v>225.33333333333334</v>
      </c>
      <c r="J5" s="117">
        <f t="shared" si="2"/>
        <v>73.224852071005913</v>
      </c>
    </row>
    <row r="6" spans="1:10" ht="24.95" customHeight="1" x14ac:dyDescent="0.2">
      <c r="A6" s="33">
        <v>4</v>
      </c>
      <c r="B6" s="84" t="s">
        <v>147</v>
      </c>
      <c r="C6" s="85" t="s">
        <v>2</v>
      </c>
      <c r="D6" s="178"/>
      <c r="E6" s="178"/>
      <c r="F6" s="178"/>
      <c r="G6" s="91" t="e">
        <f t="shared" si="0"/>
        <v>#DIV/0!</v>
      </c>
      <c r="H6" s="104" t="str">
        <f t="shared" si="1"/>
        <v/>
      </c>
      <c r="I6" s="91" t="s">
        <v>204</v>
      </c>
      <c r="J6" s="117" t="e">
        <f t="shared" si="2"/>
        <v>#DIV/0!</v>
      </c>
    </row>
    <row r="7" spans="1:10" s="3" customFormat="1" ht="24.95" customHeight="1" x14ac:dyDescent="0.2">
      <c r="A7" s="33">
        <v>5</v>
      </c>
      <c r="B7" s="68" t="s">
        <v>122</v>
      </c>
      <c r="C7" s="57" t="s">
        <v>2</v>
      </c>
      <c r="D7" s="178"/>
      <c r="E7" s="178"/>
      <c r="F7" s="178">
        <v>0</v>
      </c>
      <c r="G7" s="91" t="e">
        <f t="shared" si="0"/>
        <v>#DIV/0!</v>
      </c>
      <c r="H7" s="104" t="str">
        <f t="shared" si="1"/>
        <v/>
      </c>
      <c r="I7" s="91">
        <v>189</v>
      </c>
      <c r="J7" s="117" t="e">
        <f t="shared" si="2"/>
        <v>#DIV/0!</v>
      </c>
    </row>
    <row r="8" spans="1:10" ht="24.95" customHeight="1" x14ac:dyDescent="0.2">
      <c r="A8" s="33">
        <v>6</v>
      </c>
      <c r="B8" s="68" t="s">
        <v>43</v>
      </c>
      <c r="C8" s="57" t="s">
        <v>2</v>
      </c>
      <c r="D8" s="186">
        <v>390</v>
      </c>
      <c r="E8" s="179"/>
      <c r="F8" s="179">
        <v>280</v>
      </c>
      <c r="G8" s="91">
        <f t="shared" si="0"/>
        <v>335</v>
      </c>
      <c r="H8" s="104">
        <f t="shared" si="1"/>
        <v>335</v>
      </c>
      <c r="I8" s="91">
        <v>305</v>
      </c>
      <c r="J8" s="117">
        <f t="shared" si="2"/>
        <v>109.8360655737705</v>
      </c>
    </row>
    <row r="9" spans="1:10" ht="24.95" customHeight="1" x14ac:dyDescent="0.2">
      <c r="A9" s="33">
        <v>7</v>
      </c>
      <c r="B9" s="68" t="s">
        <v>45</v>
      </c>
      <c r="C9" s="57" t="s">
        <v>2</v>
      </c>
      <c r="D9" s="179"/>
      <c r="E9" s="179"/>
      <c r="F9" s="179">
        <v>250</v>
      </c>
      <c r="G9" s="91">
        <f t="shared" si="0"/>
        <v>250</v>
      </c>
      <c r="H9" s="104">
        <f t="shared" si="1"/>
        <v>250</v>
      </c>
      <c r="I9" s="91">
        <v>250</v>
      </c>
      <c r="J9" s="117">
        <f t="shared" si="2"/>
        <v>100</v>
      </c>
    </row>
    <row r="10" spans="1:10" ht="24.95" customHeight="1" x14ac:dyDescent="0.2">
      <c r="A10" s="33">
        <v>8</v>
      </c>
      <c r="B10" s="68" t="s">
        <v>123</v>
      </c>
      <c r="C10" s="57" t="s">
        <v>2</v>
      </c>
      <c r="D10" s="179"/>
      <c r="E10" s="179"/>
      <c r="F10" s="180"/>
      <c r="G10" s="91" t="e">
        <f t="shared" si="0"/>
        <v>#DIV/0!</v>
      </c>
      <c r="H10" s="104" t="str">
        <f t="shared" si="1"/>
        <v/>
      </c>
      <c r="I10" s="91" t="s">
        <v>204</v>
      </c>
      <c r="J10" s="117" t="e">
        <f t="shared" si="2"/>
        <v>#DIV/0!</v>
      </c>
    </row>
    <row r="11" spans="1:10" ht="24.95" customHeight="1" x14ac:dyDescent="0.2">
      <c r="A11" s="33">
        <v>9</v>
      </c>
      <c r="B11" s="68" t="s">
        <v>124</v>
      </c>
      <c r="C11" s="57" t="s">
        <v>2</v>
      </c>
      <c r="D11" s="179"/>
      <c r="E11" s="179"/>
      <c r="F11" s="179"/>
      <c r="G11" s="91" t="e">
        <f t="shared" si="0"/>
        <v>#DIV/0!</v>
      </c>
      <c r="H11" s="104" t="str">
        <f t="shared" si="1"/>
        <v/>
      </c>
      <c r="I11" s="91" t="s">
        <v>204</v>
      </c>
      <c r="J11" s="117" t="e">
        <f t="shared" si="2"/>
        <v>#DIV/0!</v>
      </c>
    </row>
    <row r="12" spans="1:10" ht="24.95" customHeight="1" x14ac:dyDescent="0.2">
      <c r="A12" s="33">
        <v>10</v>
      </c>
      <c r="B12" s="68" t="s">
        <v>125</v>
      </c>
      <c r="C12" s="57" t="s">
        <v>89</v>
      </c>
      <c r="D12" s="179">
        <v>14.2</v>
      </c>
      <c r="E12" s="179"/>
      <c r="F12" s="179">
        <v>33.4</v>
      </c>
      <c r="G12" s="91">
        <f t="shared" si="0"/>
        <v>23.799999999999997</v>
      </c>
      <c r="H12" s="104">
        <f t="shared" si="1"/>
        <v>23.799999999999997</v>
      </c>
      <c r="I12" s="91">
        <v>25.25</v>
      </c>
      <c r="J12" s="117">
        <f t="shared" si="2"/>
        <v>94.257425742574242</v>
      </c>
    </row>
    <row r="13" spans="1:10" ht="24.95" customHeight="1" x14ac:dyDescent="0.2">
      <c r="A13" s="33">
        <v>11</v>
      </c>
      <c r="B13" s="68" t="s">
        <v>83</v>
      </c>
      <c r="C13" s="57" t="s">
        <v>2</v>
      </c>
      <c r="D13" s="179"/>
      <c r="E13" s="179"/>
      <c r="F13" s="179"/>
      <c r="G13" s="91" t="e">
        <f t="shared" si="0"/>
        <v>#DIV/0!</v>
      </c>
      <c r="H13" s="104" t="str">
        <f t="shared" si="1"/>
        <v/>
      </c>
      <c r="I13" s="91" t="s">
        <v>204</v>
      </c>
      <c r="J13" s="117" t="e">
        <f t="shared" si="2"/>
        <v>#DIV/0!</v>
      </c>
    </row>
    <row r="14" spans="1:10" ht="24.95" customHeight="1" x14ac:dyDescent="0.2">
      <c r="A14" s="33">
        <v>12</v>
      </c>
      <c r="B14" s="68" t="s">
        <v>98</v>
      </c>
      <c r="C14" s="57" t="s">
        <v>2</v>
      </c>
      <c r="D14" s="179"/>
      <c r="E14" s="179"/>
      <c r="F14" s="179"/>
      <c r="G14" s="91" t="e">
        <f t="shared" si="0"/>
        <v>#DIV/0!</v>
      </c>
      <c r="H14" s="104" t="str">
        <f t="shared" si="1"/>
        <v/>
      </c>
      <c r="I14" s="91">
        <v>255</v>
      </c>
      <c r="J14" s="117" t="e">
        <f t="shared" si="2"/>
        <v>#DIV/0!</v>
      </c>
    </row>
    <row r="15" spans="1:10" ht="24.95" customHeight="1" x14ac:dyDescent="0.2">
      <c r="A15" s="33">
        <v>13</v>
      </c>
      <c r="B15" s="68" t="s">
        <v>32</v>
      </c>
      <c r="C15" s="57" t="s">
        <v>2</v>
      </c>
      <c r="D15" s="186"/>
      <c r="E15" s="179">
        <v>345</v>
      </c>
      <c r="F15" s="179">
        <v>375</v>
      </c>
      <c r="G15" s="91">
        <f t="shared" si="0"/>
        <v>360</v>
      </c>
      <c r="H15" s="104">
        <f t="shared" si="1"/>
        <v>360</v>
      </c>
      <c r="I15" s="91" t="s">
        <v>204</v>
      </c>
      <c r="J15" s="117" t="e">
        <f>G15/I15*100</f>
        <v>#VALUE!</v>
      </c>
    </row>
    <row r="16" spans="1:10" ht="24.95" customHeight="1" x14ac:dyDescent="0.2">
      <c r="A16" s="33">
        <v>14</v>
      </c>
      <c r="B16" s="68" t="s">
        <v>84</v>
      </c>
      <c r="C16" s="57" t="s">
        <v>2</v>
      </c>
      <c r="D16" s="179"/>
      <c r="E16" s="179"/>
      <c r="F16" s="179"/>
      <c r="G16" s="91" t="e">
        <f t="shared" si="0"/>
        <v>#DIV/0!</v>
      </c>
      <c r="H16" s="104" t="str">
        <f t="shared" si="1"/>
        <v/>
      </c>
      <c r="I16" s="91" t="s">
        <v>204</v>
      </c>
      <c r="J16" s="117" t="e">
        <f>G16/I16*100</f>
        <v>#DIV/0!</v>
      </c>
    </row>
    <row r="17" spans="1:10" ht="24.95" customHeight="1" x14ac:dyDescent="0.2">
      <c r="A17" s="33">
        <v>15</v>
      </c>
      <c r="B17" s="68" t="s">
        <v>19</v>
      </c>
      <c r="C17" s="57" t="s">
        <v>2</v>
      </c>
      <c r="D17" s="179">
        <v>2150</v>
      </c>
      <c r="E17" s="179"/>
      <c r="F17" s="179">
        <v>2272.6999999999998</v>
      </c>
      <c r="G17" s="91">
        <f t="shared" si="0"/>
        <v>2211.35</v>
      </c>
      <c r="H17" s="104">
        <f t="shared" si="1"/>
        <v>2211.35</v>
      </c>
      <c r="I17" s="91">
        <v>1909.0866666666668</v>
      </c>
      <c r="J17" s="117">
        <f>G17/I17*100</f>
        <v>115.83287645401114</v>
      </c>
    </row>
    <row r="18" spans="1:10" ht="24.95" customHeight="1" x14ac:dyDescent="0.2">
      <c r="A18" s="33">
        <v>16</v>
      </c>
      <c r="B18" s="84" t="s">
        <v>148</v>
      </c>
      <c r="C18" s="85" t="s">
        <v>2</v>
      </c>
      <c r="D18" s="179"/>
      <c r="E18" s="179"/>
      <c r="F18" s="179"/>
      <c r="G18" s="91" t="e">
        <f t="shared" si="0"/>
        <v>#DIV/0!</v>
      </c>
      <c r="H18" s="104" t="str">
        <f t="shared" si="1"/>
        <v/>
      </c>
      <c r="I18" s="91" t="s">
        <v>204</v>
      </c>
      <c r="J18" s="117" t="e">
        <f>G18/I18*100</f>
        <v>#DIV/0!</v>
      </c>
    </row>
    <row r="19" spans="1:10" ht="24.95" customHeight="1" x14ac:dyDescent="0.2">
      <c r="A19" s="33">
        <v>17</v>
      </c>
      <c r="B19" s="68" t="s">
        <v>53</v>
      </c>
      <c r="C19" s="57" t="s">
        <v>2</v>
      </c>
      <c r="D19" s="179">
        <v>334.8</v>
      </c>
      <c r="E19" s="180"/>
      <c r="F19" s="188">
        <v>289</v>
      </c>
      <c r="G19" s="91">
        <f t="shared" si="0"/>
        <v>311.89999999999998</v>
      </c>
      <c r="H19" s="104">
        <f t="shared" si="1"/>
        <v>311.89999999999998</v>
      </c>
      <c r="I19" s="91" t="s">
        <v>204</v>
      </c>
      <c r="J19" s="117" t="e">
        <f t="shared" si="2"/>
        <v>#VALUE!</v>
      </c>
    </row>
    <row r="20" spans="1:10" ht="24.95" customHeight="1" x14ac:dyDescent="0.2">
      <c r="A20" s="33">
        <v>18</v>
      </c>
      <c r="B20" s="68" t="s">
        <v>60</v>
      </c>
      <c r="C20" s="57" t="s">
        <v>2</v>
      </c>
      <c r="D20" s="179"/>
      <c r="E20" s="179"/>
      <c r="F20" s="179"/>
      <c r="G20" s="91" t="e">
        <f t="shared" si="0"/>
        <v>#DIV/0!</v>
      </c>
      <c r="H20" s="104" t="str">
        <f t="shared" si="1"/>
        <v/>
      </c>
      <c r="I20" s="91" t="s">
        <v>204</v>
      </c>
      <c r="J20" s="117" t="e">
        <f>G20/I20*100</f>
        <v>#DIV/0!</v>
      </c>
    </row>
    <row r="21" spans="1:10" ht="24.95" customHeight="1" x14ac:dyDescent="0.2">
      <c r="A21" s="33">
        <v>19</v>
      </c>
      <c r="B21" s="68" t="s">
        <v>99</v>
      </c>
      <c r="C21" s="57" t="s">
        <v>2</v>
      </c>
      <c r="D21" s="179"/>
      <c r="E21" s="179"/>
      <c r="F21" s="179"/>
      <c r="G21" s="91" t="e">
        <f t="shared" si="0"/>
        <v>#DIV/0!</v>
      </c>
      <c r="H21" s="104" t="str">
        <f t="shared" si="1"/>
        <v/>
      </c>
      <c r="I21" s="91">
        <v>377.5</v>
      </c>
      <c r="J21" s="117" t="e">
        <f t="shared" si="2"/>
        <v>#DIV/0!</v>
      </c>
    </row>
    <row r="22" spans="1:10" ht="24.95" customHeight="1" x14ac:dyDescent="0.2">
      <c r="A22" s="33">
        <v>20</v>
      </c>
      <c r="B22" s="68" t="s">
        <v>39</v>
      </c>
      <c r="C22" s="57" t="s">
        <v>2</v>
      </c>
      <c r="D22" s="179">
        <v>359</v>
      </c>
      <c r="E22" s="179"/>
      <c r="F22" s="179"/>
      <c r="G22" s="91">
        <f t="shared" si="0"/>
        <v>359</v>
      </c>
      <c r="H22" s="104">
        <f t="shared" si="1"/>
        <v>359</v>
      </c>
      <c r="I22" s="91">
        <v>279.5</v>
      </c>
      <c r="J22" s="117">
        <f t="shared" si="2"/>
        <v>128.44364937388193</v>
      </c>
    </row>
    <row r="23" spans="1:10" ht="24.95" customHeight="1" x14ac:dyDescent="0.2">
      <c r="A23" s="33">
        <v>21</v>
      </c>
      <c r="B23" s="84" t="s">
        <v>149</v>
      </c>
      <c r="C23" s="83" t="s">
        <v>2</v>
      </c>
      <c r="D23" s="186"/>
      <c r="E23" s="179"/>
      <c r="F23" s="179"/>
      <c r="G23" s="91" t="e">
        <f t="shared" si="0"/>
        <v>#DIV/0!</v>
      </c>
      <c r="H23" s="104" t="str">
        <f t="shared" si="1"/>
        <v/>
      </c>
      <c r="I23" s="91" t="s">
        <v>204</v>
      </c>
      <c r="J23" s="117" t="e">
        <f t="shared" si="2"/>
        <v>#DIV/0!</v>
      </c>
    </row>
    <row r="24" spans="1:10" ht="24.95" customHeight="1" x14ac:dyDescent="0.2">
      <c r="A24" s="33">
        <v>22</v>
      </c>
      <c r="B24" s="84" t="s">
        <v>150</v>
      </c>
      <c r="C24" s="83" t="s">
        <v>151</v>
      </c>
      <c r="D24" s="179"/>
      <c r="E24" s="179"/>
      <c r="F24" s="179">
        <v>320</v>
      </c>
      <c r="G24" s="91">
        <f t="shared" si="0"/>
        <v>320</v>
      </c>
      <c r="H24" s="104">
        <f t="shared" si="1"/>
        <v>320</v>
      </c>
      <c r="I24" s="91">
        <v>313</v>
      </c>
      <c r="J24" s="117">
        <f t="shared" si="2"/>
        <v>102.23642172523961</v>
      </c>
    </row>
    <row r="25" spans="1:10" ht="24.95" customHeight="1" x14ac:dyDescent="0.2">
      <c r="A25" s="33">
        <v>23</v>
      </c>
      <c r="B25" s="68" t="s">
        <v>16</v>
      </c>
      <c r="C25" s="57" t="s">
        <v>2</v>
      </c>
      <c r="D25" s="186"/>
      <c r="E25" s="179"/>
      <c r="F25" s="179"/>
      <c r="G25" s="91" t="e">
        <f t="shared" si="0"/>
        <v>#DIV/0!</v>
      </c>
      <c r="H25" s="104" t="str">
        <f t="shared" si="1"/>
        <v/>
      </c>
      <c r="I25" s="91" t="s">
        <v>204</v>
      </c>
      <c r="J25" s="117" t="e">
        <f t="shared" si="2"/>
        <v>#DIV/0!</v>
      </c>
    </row>
    <row r="26" spans="1:10" s="4" customFormat="1" ht="24.95" customHeight="1" x14ac:dyDescent="0.2">
      <c r="A26" s="33">
        <v>24</v>
      </c>
      <c r="B26" s="68" t="s">
        <v>58</v>
      </c>
      <c r="C26" s="57" t="s">
        <v>2</v>
      </c>
      <c r="D26" s="179"/>
      <c r="E26" s="179"/>
      <c r="F26" s="186"/>
      <c r="G26" s="91" t="e">
        <f t="shared" si="0"/>
        <v>#DIV/0!</v>
      </c>
      <c r="H26" s="104" t="str">
        <f t="shared" si="1"/>
        <v/>
      </c>
      <c r="I26" s="91" t="s">
        <v>204</v>
      </c>
      <c r="J26" s="117" t="e">
        <f t="shared" si="2"/>
        <v>#DIV/0!</v>
      </c>
    </row>
    <row r="27" spans="1:10" s="4" customFormat="1" ht="24.95" customHeight="1" x14ac:dyDescent="0.2">
      <c r="A27" s="33">
        <v>25</v>
      </c>
      <c r="B27" s="84" t="s">
        <v>152</v>
      </c>
      <c r="C27" s="83" t="s">
        <v>2</v>
      </c>
      <c r="D27" s="179"/>
      <c r="E27" s="179"/>
      <c r="F27" s="179"/>
      <c r="G27" s="91" t="e">
        <f t="shared" si="0"/>
        <v>#DIV/0!</v>
      </c>
      <c r="H27" s="104" t="str">
        <f t="shared" si="1"/>
        <v/>
      </c>
      <c r="I27" s="91" t="s">
        <v>204</v>
      </c>
      <c r="J27" s="117" t="e">
        <f t="shared" si="2"/>
        <v>#DIV/0!</v>
      </c>
    </row>
    <row r="28" spans="1:10" s="4" customFormat="1" ht="24.95" customHeight="1" x14ac:dyDescent="0.2">
      <c r="A28" s="33">
        <v>26</v>
      </c>
      <c r="B28" s="68" t="s">
        <v>50</v>
      </c>
      <c r="C28" s="57" t="s">
        <v>2</v>
      </c>
      <c r="D28" s="179"/>
      <c r="E28" s="179"/>
      <c r="F28" s="179"/>
      <c r="G28" s="91" t="e">
        <f t="shared" si="0"/>
        <v>#DIV/0!</v>
      </c>
      <c r="H28" s="104" t="str">
        <f t="shared" si="1"/>
        <v/>
      </c>
      <c r="I28" s="91">
        <v>36.333333333333336</v>
      </c>
      <c r="J28" s="117" t="e">
        <f t="shared" si="2"/>
        <v>#DIV/0!</v>
      </c>
    </row>
    <row r="29" spans="1:10" ht="24.95" customHeight="1" x14ac:dyDescent="0.2">
      <c r="A29" s="33">
        <v>27</v>
      </c>
      <c r="B29" s="68" t="s">
        <v>126</v>
      </c>
      <c r="C29" s="57" t="s">
        <v>2</v>
      </c>
      <c r="D29" s="179"/>
      <c r="E29" s="179"/>
      <c r="F29" s="179">
        <v>37</v>
      </c>
      <c r="G29" s="91">
        <f t="shared" si="0"/>
        <v>37</v>
      </c>
      <c r="H29" s="104">
        <f t="shared" si="1"/>
        <v>37</v>
      </c>
      <c r="I29" s="91">
        <v>38</v>
      </c>
      <c r="J29" s="117">
        <f t="shared" si="2"/>
        <v>97.368421052631575</v>
      </c>
    </row>
    <row r="30" spans="1:10" ht="24.95" customHeight="1" x14ac:dyDescent="0.2">
      <c r="A30" s="33">
        <v>28</v>
      </c>
      <c r="B30" s="68" t="s">
        <v>141</v>
      </c>
      <c r="C30" s="57" t="s">
        <v>89</v>
      </c>
      <c r="D30" s="179"/>
      <c r="E30" s="179">
        <v>120</v>
      </c>
      <c r="F30" s="179">
        <v>99</v>
      </c>
      <c r="G30" s="91">
        <f t="shared" si="0"/>
        <v>109.5</v>
      </c>
      <c r="H30" s="104">
        <f t="shared" si="1"/>
        <v>109.5</v>
      </c>
      <c r="I30" s="91">
        <v>105</v>
      </c>
      <c r="J30" s="117">
        <f t="shared" si="2"/>
        <v>104.28571428571429</v>
      </c>
    </row>
    <row r="31" spans="1:10" ht="24.95" customHeight="1" x14ac:dyDescent="0.2">
      <c r="A31" s="33">
        <v>29</v>
      </c>
      <c r="B31" s="68" t="s">
        <v>41</v>
      </c>
      <c r="C31" s="57" t="s">
        <v>2</v>
      </c>
      <c r="D31" s="179"/>
      <c r="E31" s="179"/>
      <c r="F31" s="186"/>
      <c r="G31" s="91" t="e">
        <f t="shared" si="0"/>
        <v>#DIV/0!</v>
      </c>
      <c r="H31" s="104" t="str">
        <f t="shared" si="1"/>
        <v/>
      </c>
      <c r="I31" s="91" t="s">
        <v>204</v>
      </c>
      <c r="J31" s="117" t="e">
        <f t="shared" si="2"/>
        <v>#DIV/0!</v>
      </c>
    </row>
    <row r="32" spans="1:10" ht="24.95" customHeight="1" x14ac:dyDescent="0.2">
      <c r="A32" s="33">
        <v>30</v>
      </c>
      <c r="B32" s="68" t="s">
        <v>100</v>
      </c>
      <c r="C32" s="57" t="s">
        <v>2</v>
      </c>
      <c r="D32" s="179"/>
      <c r="E32" s="179"/>
      <c r="F32" s="179"/>
      <c r="G32" s="91" t="e">
        <f t="shared" si="0"/>
        <v>#DIV/0!</v>
      </c>
      <c r="H32" s="104" t="str">
        <f t="shared" si="1"/>
        <v/>
      </c>
      <c r="I32" s="91" t="s">
        <v>204</v>
      </c>
      <c r="J32" s="117" t="e">
        <f t="shared" si="2"/>
        <v>#DIV/0!</v>
      </c>
    </row>
    <row r="33" spans="1:10" ht="24.95" customHeight="1" x14ac:dyDescent="0.2">
      <c r="A33" s="33">
        <v>31</v>
      </c>
      <c r="B33" s="68" t="s">
        <v>77</v>
      </c>
      <c r="C33" s="57" t="s">
        <v>2</v>
      </c>
      <c r="D33" s="179">
        <v>537.5</v>
      </c>
      <c r="E33" s="179">
        <v>550</v>
      </c>
      <c r="F33" s="179">
        <v>570</v>
      </c>
      <c r="G33" s="91">
        <f t="shared" si="0"/>
        <v>552.5</v>
      </c>
      <c r="H33" s="104">
        <f t="shared" si="1"/>
        <v>552.5</v>
      </c>
      <c r="I33" s="91">
        <v>488.33333333333331</v>
      </c>
      <c r="J33" s="117">
        <f t="shared" si="2"/>
        <v>113.13993174061434</v>
      </c>
    </row>
    <row r="34" spans="1:10" ht="24.95" customHeight="1" x14ac:dyDescent="0.2">
      <c r="A34" s="33">
        <v>32</v>
      </c>
      <c r="B34" s="68" t="s">
        <v>101</v>
      </c>
      <c r="C34" s="57" t="s">
        <v>2</v>
      </c>
      <c r="D34" s="181"/>
      <c r="E34" s="179"/>
      <c r="F34" s="179">
        <v>448</v>
      </c>
      <c r="G34" s="91">
        <f t="shared" si="0"/>
        <v>448</v>
      </c>
      <c r="H34" s="104">
        <f t="shared" si="1"/>
        <v>448</v>
      </c>
      <c r="I34" s="91">
        <v>457.5</v>
      </c>
      <c r="J34" s="117">
        <f t="shared" si="2"/>
        <v>97.923497267759558</v>
      </c>
    </row>
    <row r="35" spans="1:10" ht="24.95" customHeight="1" x14ac:dyDescent="0.2">
      <c r="A35" s="33">
        <v>33</v>
      </c>
      <c r="B35" s="68" t="s">
        <v>49</v>
      </c>
      <c r="C35" s="57" t="s">
        <v>2</v>
      </c>
      <c r="D35" s="179">
        <v>359</v>
      </c>
      <c r="E35" s="179"/>
      <c r="F35" s="186">
        <v>450</v>
      </c>
      <c r="G35" s="91">
        <f t="shared" si="0"/>
        <v>404.5</v>
      </c>
      <c r="H35" s="104">
        <f t="shared" si="1"/>
        <v>404.5</v>
      </c>
      <c r="I35" s="91">
        <v>395</v>
      </c>
      <c r="J35" s="117">
        <f t="shared" si="2"/>
        <v>102.40506329113923</v>
      </c>
    </row>
    <row r="36" spans="1:10" ht="24.95" customHeight="1" x14ac:dyDescent="0.2">
      <c r="A36" s="33">
        <v>34</v>
      </c>
      <c r="B36" s="68" t="s">
        <v>30</v>
      </c>
      <c r="C36" s="57" t="s">
        <v>2</v>
      </c>
      <c r="D36" s="186"/>
      <c r="E36" s="179"/>
      <c r="F36" s="186"/>
      <c r="G36" s="91" t="e">
        <f t="shared" si="0"/>
        <v>#DIV/0!</v>
      </c>
      <c r="H36" s="104" t="str">
        <f t="shared" si="1"/>
        <v/>
      </c>
      <c r="I36" s="91" t="s">
        <v>204</v>
      </c>
      <c r="J36" s="117" t="e">
        <f t="shared" si="2"/>
        <v>#DIV/0!</v>
      </c>
    </row>
    <row r="37" spans="1:10" ht="24.95" customHeight="1" x14ac:dyDescent="0.2">
      <c r="A37" s="33">
        <v>35</v>
      </c>
      <c r="B37" s="68" t="s">
        <v>127</v>
      </c>
      <c r="C37" s="57" t="s">
        <v>2</v>
      </c>
      <c r="D37" s="179"/>
      <c r="E37" s="179"/>
      <c r="F37" s="179">
        <v>30</v>
      </c>
      <c r="G37" s="91">
        <f t="shared" si="0"/>
        <v>30</v>
      </c>
      <c r="H37" s="104">
        <f t="shared" si="1"/>
        <v>30</v>
      </c>
      <c r="I37" s="91">
        <v>40.700000000000003</v>
      </c>
      <c r="J37" s="117">
        <f t="shared" si="2"/>
        <v>73.710073710073715</v>
      </c>
    </row>
    <row r="38" spans="1:10" ht="24.95" customHeight="1" x14ac:dyDescent="0.2">
      <c r="A38" s="33">
        <v>36</v>
      </c>
      <c r="B38" s="68" t="s">
        <v>28</v>
      </c>
      <c r="C38" s="57" t="s">
        <v>2</v>
      </c>
      <c r="D38" s="179">
        <v>42.2</v>
      </c>
      <c r="E38" s="179"/>
      <c r="F38" s="186"/>
      <c r="G38" s="91">
        <f t="shared" si="0"/>
        <v>42.2</v>
      </c>
      <c r="H38" s="104">
        <f t="shared" si="1"/>
        <v>42.2</v>
      </c>
      <c r="I38" s="91">
        <v>42.2</v>
      </c>
      <c r="J38" s="117">
        <f t="shared" si="2"/>
        <v>100</v>
      </c>
    </row>
    <row r="39" spans="1:10" ht="24.95" customHeight="1" x14ac:dyDescent="0.2">
      <c r="A39" s="33">
        <v>37</v>
      </c>
      <c r="B39" s="68" t="s">
        <v>21</v>
      </c>
      <c r="C39" s="57" t="s">
        <v>2</v>
      </c>
      <c r="D39" s="186">
        <v>53.7</v>
      </c>
      <c r="E39" s="179"/>
      <c r="F39" s="179">
        <v>93</v>
      </c>
      <c r="G39" s="91">
        <f t="shared" si="0"/>
        <v>73.349999999999994</v>
      </c>
      <c r="H39" s="104">
        <f t="shared" si="1"/>
        <v>73.349999999999994</v>
      </c>
      <c r="I39" s="91">
        <v>96</v>
      </c>
      <c r="J39" s="117">
        <f t="shared" si="2"/>
        <v>76.40625</v>
      </c>
    </row>
    <row r="40" spans="1:10" ht="24.95" customHeight="1" x14ac:dyDescent="0.2">
      <c r="A40" s="33">
        <v>38</v>
      </c>
      <c r="B40" s="68" t="s">
        <v>137</v>
      </c>
      <c r="C40" s="57" t="s">
        <v>2</v>
      </c>
      <c r="D40" s="179"/>
      <c r="E40" s="179"/>
      <c r="F40" s="179">
        <v>65</v>
      </c>
      <c r="G40" s="91">
        <f t="shared" si="0"/>
        <v>65</v>
      </c>
      <c r="H40" s="104">
        <f t="shared" si="1"/>
        <v>65</v>
      </c>
      <c r="I40" s="91">
        <v>74</v>
      </c>
      <c r="J40" s="117">
        <f t="shared" si="2"/>
        <v>87.837837837837839</v>
      </c>
    </row>
    <row r="41" spans="1:10" ht="24.95" customHeight="1" x14ac:dyDescent="0.2">
      <c r="A41" s="33">
        <v>39</v>
      </c>
      <c r="B41" s="68" t="s">
        <v>22</v>
      </c>
      <c r="C41" s="57" t="s">
        <v>2</v>
      </c>
      <c r="D41" s="179">
        <v>43.8</v>
      </c>
      <c r="E41" s="179"/>
      <c r="F41" s="186">
        <v>57</v>
      </c>
      <c r="G41" s="91">
        <f t="shared" si="0"/>
        <v>50.4</v>
      </c>
      <c r="H41" s="104">
        <f t="shared" si="1"/>
        <v>50.4</v>
      </c>
      <c r="I41" s="91" t="s">
        <v>204</v>
      </c>
      <c r="J41" s="117" t="e">
        <f t="shared" si="2"/>
        <v>#VALUE!</v>
      </c>
    </row>
    <row r="42" spans="1:10" ht="24.95" customHeight="1" x14ac:dyDescent="0.2">
      <c r="A42" s="33">
        <v>40</v>
      </c>
      <c r="B42" s="68" t="s">
        <v>23</v>
      </c>
      <c r="C42" s="57" t="s">
        <v>2</v>
      </c>
      <c r="D42" s="186"/>
      <c r="E42" s="179"/>
      <c r="F42" s="186"/>
      <c r="G42" s="91" t="e">
        <f t="shared" si="0"/>
        <v>#DIV/0!</v>
      </c>
      <c r="H42" s="104" t="str">
        <f t="shared" si="1"/>
        <v/>
      </c>
      <c r="I42" s="91" t="s">
        <v>204</v>
      </c>
      <c r="J42" s="117" t="e">
        <f t="shared" si="2"/>
        <v>#DIV/0!</v>
      </c>
    </row>
    <row r="43" spans="1:10" ht="24.95" customHeight="1" x14ac:dyDescent="0.2">
      <c r="A43" s="33">
        <v>41</v>
      </c>
      <c r="B43" s="68" t="s">
        <v>27</v>
      </c>
      <c r="C43" s="57" t="s">
        <v>2</v>
      </c>
      <c r="D43" s="179"/>
      <c r="E43" s="179"/>
      <c r="F43" s="179">
        <v>38</v>
      </c>
      <c r="G43" s="91">
        <f t="shared" si="0"/>
        <v>38</v>
      </c>
      <c r="H43" s="104">
        <f t="shared" si="1"/>
        <v>38</v>
      </c>
      <c r="I43" s="91">
        <v>58</v>
      </c>
      <c r="J43" s="117">
        <f t="shared" si="2"/>
        <v>65.517241379310349</v>
      </c>
    </row>
    <row r="44" spans="1:10" ht="24.95" customHeight="1" x14ac:dyDescent="0.2">
      <c r="A44" s="33">
        <v>42</v>
      </c>
      <c r="B44" s="68" t="s">
        <v>26</v>
      </c>
      <c r="C44" s="57" t="s">
        <v>2</v>
      </c>
      <c r="D44" s="179">
        <v>53</v>
      </c>
      <c r="E44" s="179"/>
      <c r="F44" s="186">
        <v>65</v>
      </c>
      <c r="G44" s="91">
        <f t="shared" si="0"/>
        <v>59</v>
      </c>
      <c r="H44" s="104">
        <f t="shared" si="1"/>
        <v>59</v>
      </c>
      <c r="I44" s="91" t="s">
        <v>204</v>
      </c>
      <c r="J44" s="117" t="e">
        <f t="shared" si="2"/>
        <v>#VALUE!</v>
      </c>
    </row>
    <row r="45" spans="1:10" ht="24.95" customHeight="1" x14ac:dyDescent="0.2">
      <c r="A45" s="33">
        <v>43</v>
      </c>
      <c r="B45" s="68" t="s">
        <v>24</v>
      </c>
      <c r="C45" s="57" t="s">
        <v>2</v>
      </c>
      <c r="D45" s="186"/>
      <c r="E45" s="179"/>
      <c r="F45" s="179">
        <v>130</v>
      </c>
      <c r="G45" s="91">
        <f t="shared" si="0"/>
        <v>130</v>
      </c>
      <c r="H45" s="104">
        <f t="shared" si="1"/>
        <v>130</v>
      </c>
      <c r="I45" s="91" t="s">
        <v>204</v>
      </c>
      <c r="J45" s="117" t="e">
        <f t="shared" si="2"/>
        <v>#VALUE!</v>
      </c>
    </row>
    <row r="46" spans="1:10" ht="24.95" customHeight="1" x14ac:dyDescent="0.2">
      <c r="A46" s="33">
        <v>44</v>
      </c>
      <c r="B46" s="68" t="s">
        <v>29</v>
      </c>
      <c r="C46" s="57" t="s">
        <v>2</v>
      </c>
      <c r="D46" s="179"/>
      <c r="E46" s="179"/>
      <c r="F46" s="186">
        <v>193</v>
      </c>
      <c r="G46" s="91">
        <f t="shared" si="0"/>
        <v>193</v>
      </c>
      <c r="H46" s="104">
        <f t="shared" si="1"/>
        <v>193</v>
      </c>
      <c r="I46" s="91" t="s">
        <v>204</v>
      </c>
      <c r="J46" s="117" t="e">
        <f t="shared" si="2"/>
        <v>#VALUE!</v>
      </c>
    </row>
    <row r="47" spans="1:10" ht="24.95" customHeight="1" x14ac:dyDescent="0.2">
      <c r="A47" s="33">
        <v>45</v>
      </c>
      <c r="B47" s="68" t="s">
        <v>25</v>
      </c>
      <c r="C47" s="57" t="s">
        <v>2</v>
      </c>
      <c r="D47" s="179">
        <v>29.5</v>
      </c>
      <c r="E47" s="179"/>
      <c r="F47" s="179">
        <v>49</v>
      </c>
      <c r="G47" s="91">
        <f t="shared" si="0"/>
        <v>39.25</v>
      </c>
      <c r="H47" s="104">
        <f t="shared" si="1"/>
        <v>39.25</v>
      </c>
      <c r="I47" s="91">
        <v>44.75</v>
      </c>
      <c r="J47" s="117">
        <f t="shared" si="2"/>
        <v>87.709497206703915</v>
      </c>
    </row>
    <row r="48" spans="1:10" ht="24.95" customHeight="1" x14ac:dyDescent="0.2">
      <c r="A48" s="33">
        <v>46</v>
      </c>
      <c r="B48" s="68" t="s">
        <v>73</v>
      </c>
      <c r="C48" s="57" t="s">
        <v>2</v>
      </c>
      <c r="D48" s="179">
        <v>212</v>
      </c>
      <c r="E48" s="179"/>
      <c r="F48" s="186">
        <v>286.83999999999997</v>
      </c>
      <c r="G48" s="91">
        <f t="shared" si="0"/>
        <v>249.42</v>
      </c>
      <c r="H48" s="104">
        <f t="shared" si="1"/>
        <v>249.42</v>
      </c>
      <c r="I48" s="91">
        <v>246</v>
      </c>
      <c r="J48" s="117">
        <f t="shared" si="2"/>
        <v>101.39024390243902</v>
      </c>
    </row>
    <row r="49" spans="1:10" ht="24.95" customHeight="1" x14ac:dyDescent="0.2">
      <c r="A49" s="33">
        <v>47</v>
      </c>
      <c r="B49" s="68" t="s">
        <v>37</v>
      </c>
      <c r="C49" s="57" t="s">
        <v>2</v>
      </c>
      <c r="D49" s="179"/>
      <c r="E49" s="179"/>
      <c r="F49" s="179"/>
      <c r="G49" s="91" t="e">
        <f t="shared" si="0"/>
        <v>#DIV/0!</v>
      </c>
      <c r="H49" s="104" t="str">
        <f t="shared" si="1"/>
        <v/>
      </c>
      <c r="I49" s="91">
        <v>409.5</v>
      </c>
      <c r="J49" s="117" t="e">
        <f t="shared" si="2"/>
        <v>#DIV/0!</v>
      </c>
    </row>
    <row r="50" spans="1:10" ht="24.95" customHeight="1" x14ac:dyDescent="0.2">
      <c r="A50" s="33">
        <v>48</v>
      </c>
      <c r="B50" s="84" t="s">
        <v>153</v>
      </c>
      <c r="C50" s="83" t="s">
        <v>2</v>
      </c>
      <c r="D50" s="179">
        <v>311.7</v>
      </c>
      <c r="E50" s="179"/>
      <c r="F50" s="179">
        <v>350</v>
      </c>
      <c r="G50" s="91">
        <f t="shared" si="0"/>
        <v>330.85</v>
      </c>
      <c r="H50" s="104">
        <f t="shared" si="1"/>
        <v>330.85</v>
      </c>
      <c r="I50" s="91">
        <v>327.5</v>
      </c>
      <c r="J50" s="117">
        <f t="shared" si="2"/>
        <v>101.02290076335878</v>
      </c>
    </row>
    <row r="51" spans="1:10" ht="24.95" customHeight="1" x14ac:dyDescent="0.2">
      <c r="A51" s="33">
        <v>49</v>
      </c>
      <c r="B51" s="68" t="s">
        <v>59</v>
      </c>
      <c r="C51" s="57" t="s">
        <v>2</v>
      </c>
      <c r="D51" s="179">
        <v>1900</v>
      </c>
      <c r="E51" s="179"/>
      <c r="F51" s="179">
        <v>2000</v>
      </c>
      <c r="G51" s="91">
        <f t="shared" si="0"/>
        <v>1950</v>
      </c>
      <c r="H51" s="104">
        <f t="shared" si="1"/>
        <v>1950</v>
      </c>
      <c r="I51" s="91" t="s">
        <v>204</v>
      </c>
      <c r="J51" s="117" t="e">
        <f t="shared" si="2"/>
        <v>#VALUE!</v>
      </c>
    </row>
    <row r="52" spans="1:10" ht="24.95" customHeight="1" x14ac:dyDescent="0.2">
      <c r="A52" s="33">
        <v>50</v>
      </c>
      <c r="B52" s="68" t="s">
        <v>102</v>
      </c>
      <c r="C52" s="57" t="s">
        <v>2</v>
      </c>
      <c r="D52" s="179"/>
      <c r="E52" s="179"/>
      <c r="F52" s="179">
        <v>225</v>
      </c>
      <c r="G52" s="91">
        <f t="shared" si="0"/>
        <v>225</v>
      </c>
      <c r="H52" s="104">
        <f t="shared" si="1"/>
        <v>225</v>
      </c>
      <c r="I52" s="91">
        <v>245.5</v>
      </c>
      <c r="J52" s="117">
        <f t="shared" si="2"/>
        <v>91.649694501018331</v>
      </c>
    </row>
    <row r="53" spans="1:10" ht="24.95" customHeight="1" x14ac:dyDescent="0.2">
      <c r="A53" s="33">
        <v>51</v>
      </c>
      <c r="B53" s="68" t="s">
        <v>103</v>
      </c>
      <c r="C53" s="57" t="s">
        <v>2</v>
      </c>
      <c r="D53" s="179"/>
      <c r="E53" s="179"/>
      <c r="F53" s="179">
        <v>40</v>
      </c>
      <c r="G53" s="91">
        <f t="shared" si="0"/>
        <v>40</v>
      </c>
      <c r="H53" s="104">
        <f t="shared" si="1"/>
        <v>40</v>
      </c>
      <c r="I53" s="91">
        <v>34</v>
      </c>
      <c r="J53" s="117">
        <f t="shared" si="2"/>
        <v>117.64705882352942</v>
      </c>
    </row>
    <row r="54" spans="1:10" ht="24.95" customHeight="1" x14ac:dyDescent="0.2">
      <c r="A54" s="33">
        <v>52</v>
      </c>
      <c r="B54" s="68" t="s">
        <v>104</v>
      </c>
      <c r="C54" s="57" t="s">
        <v>2</v>
      </c>
      <c r="D54" s="179">
        <v>57.7</v>
      </c>
      <c r="E54" s="186"/>
      <c r="F54" s="179">
        <v>77</v>
      </c>
      <c r="G54" s="91">
        <f t="shared" si="0"/>
        <v>67.349999999999994</v>
      </c>
      <c r="H54" s="104">
        <f t="shared" si="1"/>
        <v>67.349999999999994</v>
      </c>
      <c r="I54" s="91">
        <v>63.95</v>
      </c>
      <c r="J54" s="117">
        <f t="shared" si="2"/>
        <v>105.31665363565284</v>
      </c>
    </row>
    <row r="55" spans="1:10" ht="24.95" customHeight="1" x14ac:dyDescent="0.2">
      <c r="A55" s="33">
        <v>53</v>
      </c>
      <c r="B55" s="68" t="s">
        <v>105</v>
      </c>
      <c r="C55" s="57" t="s">
        <v>2</v>
      </c>
      <c r="D55" s="179"/>
      <c r="E55" s="179"/>
      <c r="F55" s="186">
        <v>255</v>
      </c>
      <c r="G55" s="91">
        <f t="shared" si="0"/>
        <v>255</v>
      </c>
      <c r="H55" s="104">
        <f t="shared" si="1"/>
        <v>255</v>
      </c>
      <c r="I55" s="91" t="s">
        <v>204</v>
      </c>
      <c r="J55" s="117" t="e">
        <f t="shared" si="2"/>
        <v>#VALUE!</v>
      </c>
    </row>
    <row r="56" spans="1:10" ht="24.95" customHeight="1" x14ac:dyDescent="0.2">
      <c r="A56" s="33">
        <v>54</v>
      </c>
      <c r="B56" s="68" t="s">
        <v>128</v>
      </c>
      <c r="C56" s="57" t="s">
        <v>2</v>
      </c>
      <c r="D56" s="179"/>
      <c r="E56" s="179"/>
      <c r="F56" s="186"/>
      <c r="G56" s="91" t="e">
        <f t="shared" si="0"/>
        <v>#DIV/0!</v>
      </c>
      <c r="H56" s="104" t="str">
        <f t="shared" si="1"/>
        <v/>
      </c>
      <c r="I56" s="91" t="s">
        <v>204</v>
      </c>
      <c r="J56" s="117" t="e">
        <f t="shared" si="2"/>
        <v>#DIV/0!</v>
      </c>
    </row>
    <row r="57" spans="1:10" ht="24.95" customHeight="1" x14ac:dyDescent="0.2">
      <c r="A57" s="33">
        <v>55</v>
      </c>
      <c r="B57" s="68" t="s">
        <v>15</v>
      </c>
      <c r="C57" s="57" t="s">
        <v>89</v>
      </c>
      <c r="D57" s="179">
        <v>154</v>
      </c>
      <c r="E57" s="179"/>
      <c r="F57" s="179">
        <v>147</v>
      </c>
      <c r="G57" s="91">
        <f t="shared" si="0"/>
        <v>150.5</v>
      </c>
      <c r="H57" s="104">
        <f t="shared" si="1"/>
        <v>150.5</v>
      </c>
      <c r="I57" s="91">
        <v>151.9</v>
      </c>
      <c r="J57" s="117">
        <f t="shared" si="2"/>
        <v>99.078341013824883</v>
      </c>
    </row>
    <row r="58" spans="1:10" ht="24.95" customHeight="1" x14ac:dyDescent="0.2">
      <c r="A58" s="33">
        <v>56</v>
      </c>
      <c r="B58" s="68" t="s">
        <v>199</v>
      </c>
      <c r="C58" s="168" t="s">
        <v>2</v>
      </c>
      <c r="D58" s="179"/>
      <c r="E58" s="179"/>
      <c r="F58" s="179">
        <v>927</v>
      </c>
      <c r="G58" s="91">
        <f t="shared" si="0"/>
        <v>927</v>
      </c>
      <c r="H58" s="104">
        <f t="shared" si="1"/>
        <v>927</v>
      </c>
      <c r="I58" s="91" t="s">
        <v>204</v>
      </c>
      <c r="J58" s="117" t="e">
        <f t="shared" si="2"/>
        <v>#VALUE!</v>
      </c>
    </row>
    <row r="59" spans="1:10" ht="24.95" customHeight="1" x14ac:dyDescent="0.2">
      <c r="A59" s="33">
        <v>57</v>
      </c>
      <c r="B59" s="68" t="s">
        <v>200</v>
      </c>
      <c r="C59" s="168" t="s">
        <v>2</v>
      </c>
      <c r="D59" s="186"/>
      <c r="E59" s="179"/>
      <c r="F59" s="179">
        <v>928</v>
      </c>
      <c r="G59" s="91">
        <f t="shared" si="0"/>
        <v>928</v>
      </c>
      <c r="H59" s="104">
        <f t="shared" si="1"/>
        <v>928</v>
      </c>
      <c r="I59" s="91">
        <v>927</v>
      </c>
      <c r="J59" s="117">
        <f t="shared" ref="J59:J116" si="3">G59/I59*100</f>
        <v>100.10787486515642</v>
      </c>
    </row>
    <row r="60" spans="1:10" ht="24.95" customHeight="1" x14ac:dyDescent="0.2">
      <c r="A60" s="33">
        <v>58</v>
      </c>
      <c r="B60" s="68" t="s">
        <v>85</v>
      </c>
      <c r="C60" s="57" t="s">
        <v>2</v>
      </c>
      <c r="D60" s="179"/>
      <c r="E60" s="179"/>
      <c r="F60" s="179"/>
      <c r="G60" s="91" t="e">
        <f t="shared" si="0"/>
        <v>#DIV/0!</v>
      </c>
      <c r="H60" s="104" t="str">
        <f t="shared" si="1"/>
        <v/>
      </c>
      <c r="I60" s="91">
        <v>189</v>
      </c>
      <c r="J60" s="117" t="e">
        <f t="shared" si="3"/>
        <v>#DIV/0!</v>
      </c>
    </row>
    <row r="61" spans="1:10" ht="24.95" customHeight="1" x14ac:dyDescent="0.2">
      <c r="A61" s="33">
        <v>59</v>
      </c>
      <c r="B61" s="68" t="s">
        <v>106</v>
      </c>
      <c r="C61" s="57" t="s">
        <v>89</v>
      </c>
      <c r="D61" s="179">
        <v>75.400000000000006</v>
      </c>
      <c r="E61" s="179">
        <v>80</v>
      </c>
      <c r="F61" s="179">
        <v>107</v>
      </c>
      <c r="G61" s="91">
        <f t="shared" si="0"/>
        <v>87.466666666666654</v>
      </c>
      <c r="H61" s="104">
        <f t="shared" si="1"/>
        <v>87.466666666666654</v>
      </c>
      <c r="I61" s="91">
        <v>85.333333333333329</v>
      </c>
      <c r="J61" s="117">
        <f t="shared" si="3"/>
        <v>102.49999999999999</v>
      </c>
    </row>
    <row r="62" spans="1:10" ht="24.95" customHeight="1" x14ac:dyDescent="0.2">
      <c r="A62" s="33">
        <v>60</v>
      </c>
      <c r="B62" s="68" t="s">
        <v>129</v>
      </c>
      <c r="C62" s="57" t="s">
        <v>2</v>
      </c>
      <c r="D62" s="179"/>
      <c r="E62" s="179"/>
      <c r="F62" s="186"/>
      <c r="G62" s="91" t="e">
        <f t="shared" si="0"/>
        <v>#DIV/0!</v>
      </c>
      <c r="H62" s="104" t="str">
        <f t="shared" si="1"/>
        <v/>
      </c>
      <c r="I62" s="91" t="s">
        <v>204</v>
      </c>
      <c r="J62" s="117" t="e">
        <f t="shared" si="3"/>
        <v>#DIV/0!</v>
      </c>
    </row>
    <row r="63" spans="1:10" ht="24.95" customHeight="1" x14ac:dyDescent="0.2">
      <c r="A63" s="33">
        <v>61</v>
      </c>
      <c r="B63" s="68" t="s">
        <v>130</v>
      </c>
      <c r="C63" s="57" t="s">
        <v>2</v>
      </c>
      <c r="D63" s="179"/>
      <c r="E63" s="179"/>
      <c r="F63" s="179">
        <v>302.63</v>
      </c>
      <c r="G63" s="91">
        <f t="shared" si="0"/>
        <v>302.63</v>
      </c>
      <c r="H63" s="104">
        <f t="shared" si="1"/>
        <v>302.63</v>
      </c>
      <c r="I63" s="91">
        <v>302.63</v>
      </c>
      <c r="J63" s="117">
        <f t="shared" si="3"/>
        <v>100</v>
      </c>
    </row>
    <row r="64" spans="1:10" ht="24.95" customHeight="1" x14ac:dyDescent="0.2">
      <c r="A64" s="33">
        <v>62</v>
      </c>
      <c r="B64" s="68" t="s">
        <v>17</v>
      </c>
      <c r="C64" s="57" t="s">
        <v>2</v>
      </c>
      <c r="D64" s="186"/>
      <c r="E64" s="179"/>
      <c r="F64" s="186"/>
      <c r="G64" s="91" t="e">
        <f t="shared" si="0"/>
        <v>#DIV/0!</v>
      </c>
      <c r="H64" s="104" t="str">
        <f t="shared" si="1"/>
        <v/>
      </c>
      <c r="I64" s="91" t="s">
        <v>204</v>
      </c>
      <c r="J64" s="117" t="e">
        <f t="shared" si="3"/>
        <v>#DIV/0!</v>
      </c>
    </row>
    <row r="65" spans="1:10" ht="24.95" customHeight="1" x14ac:dyDescent="0.2">
      <c r="A65" s="33">
        <v>63</v>
      </c>
      <c r="B65" s="68" t="s">
        <v>107</v>
      </c>
      <c r="C65" s="57" t="s">
        <v>2</v>
      </c>
      <c r="D65" s="179"/>
      <c r="E65" s="179"/>
      <c r="F65" s="179">
        <v>45</v>
      </c>
      <c r="G65" s="91">
        <f t="shared" si="0"/>
        <v>45</v>
      </c>
      <c r="H65" s="104">
        <f t="shared" si="1"/>
        <v>45</v>
      </c>
      <c r="I65" s="91">
        <v>48</v>
      </c>
      <c r="J65" s="117">
        <f t="shared" si="3"/>
        <v>93.75</v>
      </c>
    </row>
    <row r="66" spans="1:10" ht="24.95" customHeight="1" x14ac:dyDescent="0.2">
      <c r="A66" s="33">
        <v>64</v>
      </c>
      <c r="B66" s="84" t="s">
        <v>154</v>
      </c>
      <c r="C66" s="83" t="s">
        <v>2</v>
      </c>
      <c r="D66" s="179"/>
      <c r="E66" s="179"/>
      <c r="F66" s="179"/>
      <c r="G66" s="91" t="e">
        <f t="shared" si="0"/>
        <v>#DIV/0!</v>
      </c>
      <c r="H66" s="104" t="str">
        <f t="shared" si="1"/>
        <v/>
      </c>
      <c r="I66" s="91" t="s">
        <v>204</v>
      </c>
      <c r="J66" s="117" t="e">
        <f t="shared" si="3"/>
        <v>#DIV/0!</v>
      </c>
    </row>
    <row r="67" spans="1:10" ht="24.95" customHeight="1" x14ac:dyDescent="0.2">
      <c r="A67" s="33">
        <v>65</v>
      </c>
      <c r="B67" s="68" t="s">
        <v>20</v>
      </c>
      <c r="C67" s="57" t="s">
        <v>2</v>
      </c>
      <c r="D67" s="179">
        <v>45.8</v>
      </c>
      <c r="E67" s="179"/>
      <c r="F67" s="186"/>
      <c r="G67" s="91">
        <f t="shared" ref="G67:G123" si="4">AVERAGEIF(D67:F67,"&gt;0")</f>
        <v>45.8</v>
      </c>
      <c r="H67" s="104">
        <f t="shared" si="1"/>
        <v>45.8</v>
      </c>
      <c r="I67" s="91">
        <v>41.4</v>
      </c>
      <c r="J67" s="117">
        <f t="shared" si="3"/>
        <v>110.6280193236715</v>
      </c>
    </row>
    <row r="68" spans="1:10" ht="24.95" customHeight="1" x14ac:dyDescent="0.2">
      <c r="A68" s="33">
        <v>66</v>
      </c>
      <c r="B68" s="68" t="s">
        <v>13</v>
      </c>
      <c r="C68" s="57" t="s">
        <v>2</v>
      </c>
      <c r="D68" s="179"/>
      <c r="E68" s="179"/>
      <c r="F68" s="179">
        <v>740</v>
      </c>
      <c r="G68" s="91">
        <f t="shared" si="4"/>
        <v>740</v>
      </c>
      <c r="H68" s="104">
        <f t="shared" ref="H68:H123" si="5">IFERROR(G68,"")</f>
        <v>740</v>
      </c>
      <c r="I68" s="91">
        <v>740</v>
      </c>
      <c r="J68" s="117">
        <f t="shared" si="3"/>
        <v>100</v>
      </c>
    </row>
    <row r="69" spans="1:10" ht="24.95" customHeight="1" x14ac:dyDescent="0.2">
      <c r="A69" s="33">
        <v>67</v>
      </c>
      <c r="B69" s="84" t="s">
        <v>155</v>
      </c>
      <c r="C69" s="83" t="s">
        <v>2</v>
      </c>
      <c r="D69" s="179"/>
      <c r="E69" s="179"/>
      <c r="F69" s="179"/>
      <c r="G69" s="91" t="e">
        <f t="shared" si="4"/>
        <v>#DIV/0!</v>
      </c>
      <c r="H69" s="104" t="str">
        <f t="shared" si="5"/>
        <v/>
      </c>
      <c r="I69" s="91">
        <v>585</v>
      </c>
      <c r="J69" s="117" t="e">
        <f t="shared" si="3"/>
        <v>#DIV/0!</v>
      </c>
    </row>
    <row r="70" spans="1:10" ht="24.95" customHeight="1" x14ac:dyDescent="0.2">
      <c r="A70" s="33">
        <v>68</v>
      </c>
      <c r="B70" s="84" t="s">
        <v>156</v>
      </c>
      <c r="C70" s="83" t="s">
        <v>2</v>
      </c>
      <c r="D70" s="179"/>
      <c r="E70" s="179"/>
      <c r="F70" s="179"/>
      <c r="G70" s="91" t="e">
        <f t="shared" si="4"/>
        <v>#DIV/0!</v>
      </c>
      <c r="H70" s="104" t="str">
        <f t="shared" si="5"/>
        <v/>
      </c>
      <c r="I70" s="91" t="s">
        <v>204</v>
      </c>
      <c r="J70" s="117" t="e">
        <f t="shared" si="3"/>
        <v>#DIV/0!</v>
      </c>
    </row>
    <row r="71" spans="1:10" ht="24.95" customHeight="1" x14ac:dyDescent="0.2">
      <c r="A71" s="33">
        <v>69</v>
      </c>
      <c r="B71" s="84" t="s">
        <v>157</v>
      </c>
      <c r="C71" s="83" t="s">
        <v>2</v>
      </c>
      <c r="D71" s="179"/>
      <c r="E71" s="179"/>
      <c r="F71" s="179">
        <v>115</v>
      </c>
      <c r="G71" s="91">
        <f t="shared" si="4"/>
        <v>115</v>
      </c>
      <c r="H71" s="104">
        <f t="shared" si="5"/>
        <v>115</v>
      </c>
      <c r="I71" s="91">
        <v>113.5</v>
      </c>
      <c r="J71" s="117">
        <f t="shared" si="3"/>
        <v>101.32158590308372</v>
      </c>
    </row>
    <row r="72" spans="1:10" ht="24.95" customHeight="1" x14ac:dyDescent="0.2">
      <c r="A72" s="33">
        <v>70</v>
      </c>
      <c r="B72" s="68" t="s">
        <v>139</v>
      </c>
      <c r="C72" s="57" t="s">
        <v>2</v>
      </c>
      <c r="D72" s="179"/>
      <c r="E72" s="179"/>
      <c r="F72" s="179"/>
      <c r="G72" s="91" t="e">
        <f t="shared" si="4"/>
        <v>#DIV/0!</v>
      </c>
      <c r="H72" s="104" t="str">
        <f t="shared" si="5"/>
        <v/>
      </c>
      <c r="I72" s="91">
        <v>110</v>
      </c>
      <c r="J72" s="117" t="e">
        <f t="shared" si="3"/>
        <v>#DIV/0!</v>
      </c>
    </row>
    <row r="73" spans="1:10" ht="24.95" customHeight="1" x14ac:dyDescent="0.2">
      <c r="A73" s="33">
        <v>71</v>
      </c>
      <c r="B73" s="68" t="s">
        <v>75</v>
      </c>
      <c r="C73" s="57" t="s">
        <v>2</v>
      </c>
      <c r="D73" s="179"/>
      <c r="E73" s="179"/>
      <c r="F73" s="179"/>
      <c r="G73" s="91" t="e">
        <f t="shared" si="4"/>
        <v>#DIV/0!</v>
      </c>
      <c r="H73" s="104" t="str">
        <f t="shared" si="5"/>
        <v/>
      </c>
      <c r="I73" s="91" t="s">
        <v>204</v>
      </c>
      <c r="J73" s="117" t="e">
        <f t="shared" si="3"/>
        <v>#DIV/0!</v>
      </c>
    </row>
    <row r="74" spans="1:10" ht="24.95" customHeight="1" x14ac:dyDescent="0.2">
      <c r="A74" s="33">
        <v>72</v>
      </c>
      <c r="B74" s="68" t="s">
        <v>108</v>
      </c>
      <c r="C74" s="57" t="s">
        <v>2</v>
      </c>
      <c r="D74" s="179"/>
      <c r="E74" s="179"/>
      <c r="F74" s="179"/>
      <c r="G74" s="91" t="e">
        <f t="shared" si="4"/>
        <v>#DIV/0!</v>
      </c>
      <c r="H74" s="104" t="str">
        <f t="shared" si="5"/>
        <v/>
      </c>
      <c r="I74" s="91" t="s">
        <v>204</v>
      </c>
      <c r="J74" s="117" t="e">
        <f t="shared" si="3"/>
        <v>#DIV/0!</v>
      </c>
    </row>
    <row r="75" spans="1:10" ht="24.95" customHeight="1" x14ac:dyDescent="0.2">
      <c r="A75" s="33">
        <v>73</v>
      </c>
      <c r="B75" s="68" t="s">
        <v>55</v>
      </c>
      <c r="C75" s="57" t="s">
        <v>2</v>
      </c>
      <c r="D75" s="179"/>
      <c r="E75" s="179"/>
      <c r="F75" s="186">
        <v>223</v>
      </c>
      <c r="G75" s="91">
        <f t="shared" si="4"/>
        <v>223</v>
      </c>
      <c r="H75" s="104">
        <f t="shared" si="5"/>
        <v>223</v>
      </c>
      <c r="I75" s="91" t="s">
        <v>204</v>
      </c>
      <c r="J75" s="117" t="e">
        <f t="shared" si="3"/>
        <v>#VALUE!</v>
      </c>
    </row>
    <row r="76" spans="1:10" ht="24.95" customHeight="1" x14ac:dyDescent="0.2">
      <c r="A76" s="33">
        <v>74</v>
      </c>
      <c r="B76" s="68" t="s">
        <v>52</v>
      </c>
      <c r="C76" s="57" t="s">
        <v>2</v>
      </c>
      <c r="D76" s="179">
        <v>200</v>
      </c>
      <c r="E76" s="179"/>
      <c r="F76" s="179">
        <v>178</v>
      </c>
      <c r="G76" s="91">
        <f t="shared" si="4"/>
        <v>189</v>
      </c>
      <c r="H76" s="104">
        <f t="shared" si="5"/>
        <v>189</v>
      </c>
      <c r="I76" s="91">
        <v>170</v>
      </c>
      <c r="J76" s="117">
        <f t="shared" si="3"/>
        <v>111.1764705882353</v>
      </c>
    </row>
    <row r="77" spans="1:10" ht="24.95" customHeight="1" x14ac:dyDescent="0.2">
      <c r="A77" s="33">
        <v>75</v>
      </c>
      <c r="B77" s="68" t="s">
        <v>109</v>
      </c>
      <c r="C77" s="57" t="s">
        <v>2</v>
      </c>
      <c r="D77" s="179"/>
      <c r="E77" s="179"/>
      <c r="F77" s="179"/>
      <c r="G77" s="91" t="e">
        <f t="shared" si="4"/>
        <v>#DIV/0!</v>
      </c>
      <c r="H77" s="104" t="str">
        <f t="shared" si="5"/>
        <v/>
      </c>
      <c r="I77" s="91">
        <v>168.03</v>
      </c>
      <c r="J77" s="117" t="e">
        <f t="shared" si="3"/>
        <v>#DIV/0!</v>
      </c>
    </row>
    <row r="78" spans="1:10" ht="24.95" customHeight="1" x14ac:dyDescent="0.2">
      <c r="A78" s="33">
        <v>76</v>
      </c>
      <c r="B78" s="68" t="s">
        <v>110</v>
      </c>
      <c r="C78" s="57" t="s">
        <v>2</v>
      </c>
      <c r="D78" s="179"/>
      <c r="E78" s="179"/>
      <c r="F78" s="179"/>
      <c r="G78" s="91" t="e">
        <f t="shared" si="4"/>
        <v>#DIV/0!</v>
      </c>
      <c r="H78" s="104" t="str">
        <f t="shared" si="5"/>
        <v/>
      </c>
      <c r="I78" s="91" t="s">
        <v>204</v>
      </c>
      <c r="J78" s="117" t="e">
        <f t="shared" si="3"/>
        <v>#DIV/0!</v>
      </c>
    </row>
    <row r="79" spans="1:10" ht="24.95" customHeight="1" x14ac:dyDescent="0.2">
      <c r="A79" s="33">
        <v>77</v>
      </c>
      <c r="B79" s="68" t="s">
        <v>14</v>
      </c>
      <c r="C79" s="57" t="s">
        <v>2</v>
      </c>
      <c r="D79" s="179">
        <v>389</v>
      </c>
      <c r="E79" s="179"/>
      <c r="F79" s="179">
        <v>340</v>
      </c>
      <c r="G79" s="91">
        <f t="shared" si="4"/>
        <v>364.5</v>
      </c>
      <c r="H79" s="104">
        <f t="shared" si="5"/>
        <v>364.5</v>
      </c>
      <c r="I79" s="91">
        <v>340</v>
      </c>
      <c r="J79" s="117">
        <f t="shared" si="3"/>
        <v>107.20588235294117</v>
      </c>
    </row>
    <row r="80" spans="1:10" ht="24.95" customHeight="1" x14ac:dyDescent="0.2">
      <c r="A80" s="33">
        <v>78</v>
      </c>
      <c r="B80" s="84" t="s">
        <v>158</v>
      </c>
      <c r="C80" s="83" t="s">
        <v>2</v>
      </c>
      <c r="D80" s="179"/>
      <c r="E80" s="186"/>
      <c r="F80" s="179">
        <v>260</v>
      </c>
      <c r="G80" s="91">
        <f t="shared" si="4"/>
        <v>260</v>
      </c>
      <c r="H80" s="104">
        <f t="shared" si="5"/>
        <v>260</v>
      </c>
      <c r="I80" s="91" t="s">
        <v>204</v>
      </c>
      <c r="J80" s="117" t="e">
        <f t="shared" si="3"/>
        <v>#VALUE!</v>
      </c>
    </row>
    <row r="81" spans="1:10" ht="24.95" customHeight="1" x14ac:dyDescent="0.2">
      <c r="A81" s="33">
        <v>79</v>
      </c>
      <c r="B81" s="68" t="s">
        <v>42</v>
      </c>
      <c r="C81" s="57" t="s">
        <v>2</v>
      </c>
      <c r="D81" s="179"/>
      <c r="E81" s="179"/>
      <c r="F81" s="186">
        <v>250</v>
      </c>
      <c r="G81" s="91">
        <f t="shared" si="4"/>
        <v>250</v>
      </c>
      <c r="H81" s="104">
        <f t="shared" si="5"/>
        <v>250</v>
      </c>
      <c r="I81" s="91">
        <v>227</v>
      </c>
      <c r="J81" s="117">
        <f t="shared" si="3"/>
        <v>110.13215859030836</v>
      </c>
    </row>
    <row r="82" spans="1:10" ht="24.95" customHeight="1" x14ac:dyDescent="0.2">
      <c r="A82" s="33">
        <v>80</v>
      </c>
      <c r="B82" s="68" t="s">
        <v>44</v>
      </c>
      <c r="C82" s="57" t="s">
        <v>2</v>
      </c>
      <c r="D82" s="179"/>
      <c r="E82" s="179"/>
      <c r="F82" s="179">
        <v>216</v>
      </c>
      <c r="G82" s="91">
        <f t="shared" si="4"/>
        <v>216</v>
      </c>
      <c r="H82" s="104">
        <f t="shared" si="5"/>
        <v>216</v>
      </c>
      <c r="I82" s="91">
        <v>216</v>
      </c>
      <c r="J82" s="117">
        <f t="shared" si="3"/>
        <v>100</v>
      </c>
    </row>
    <row r="83" spans="1:10" ht="24.95" customHeight="1" x14ac:dyDescent="0.2">
      <c r="A83" s="33">
        <v>81</v>
      </c>
      <c r="B83" s="68" t="s">
        <v>33</v>
      </c>
      <c r="C83" s="57" t="s">
        <v>2</v>
      </c>
      <c r="D83" s="179"/>
      <c r="E83" s="179"/>
      <c r="F83" s="179"/>
      <c r="G83" s="91" t="e">
        <f t="shared" si="4"/>
        <v>#DIV/0!</v>
      </c>
      <c r="H83" s="104" t="str">
        <f t="shared" si="5"/>
        <v/>
      </c>
      <c r="I83" s="91" t="s">
        <v>204</v>
      </c>
      <c r="J83" s="117" t="e">
        <f t="shared" si="3"/>
        <v>#DIV/0!</v>
      </c>
    </row>
    <row r="84" spans="1:10" ht="24.95" customHeight="1" x14ac:dyDescent="0.2">
      <c r="A84" s="33">
        <v>82</v>
      </c>
      <c r="B84" s="68" t="s">
        <v>46</v>
      </c>
      <c r="C84" s="57" t="s">
        <v>2</v>
      </c>
      <c r="D84" s="179">
        <v>259</v>
      </c>
      <c r="E84" s="179"/>
      <c r="F84" s="186">
        <v>254</v>
      </c>
      <c r="G84" s="91">
        <f t="shared" si="4"/>
        <v>256.5</v>
      </c>
      <c r="H84" s="104">
        <f t="shared" si="5"/>
        <v>256.5</v>
      </c>
      <c r="I84" s="91">
        <v>229</v>
      </c>
      <c r="J84" s="117">
        <f t="shared" si="3"/>
        <v>112.00873362445414</v>
      </c>
    </row>
    <row r="85" spans="1:10" ht="24.95" customHeight="1" x14ac:dyDescent="0.2">
      <c r="A85" s="33">
        <v>83</v>
      </c>
      <c r="B85" s="84" t="s">
        <v>159</v>
      </c>
      <c r="C85" s="85" t="s">
        <v>2</v>
      </c>
      <c r="D85" s="179"/>
      <c r="E85" s="179"/>
      <c r="F85" s="179"/>
      <c r="G85" s="91" t="e">
        <f t="shared" si="4"/>
        <v>#DIV/0!</v>
      </c>
      <c r="H85" s="104" t="str">
        <f t="shared" si="5"/>
        <v/>
      </c>
      <c r="I85" s="91" t="s">
        <v>204</v>
      </c>
      <c r="J85" s="117" t="e">
        <f t="shared" si="3"/>
        <v>#DIV/0!</v>
      </c>
    </row>
    <row r="86" spans="1:10" ht="24.95" customHeight="1" x14ac:dyDescent="0.2">
      <c r="A86" s="33">
        <v>84</v>
      </c>
      <c r="B86" s="84" t="s">
        <v>160</v>
      </c>
      <c r="C86" s="85" t="s">
        <v>2</v>
      </c>
      <c r="D86" s="179"/>
      <c r="E86" s="179"/>
      <c r="F86" s="179"/>
      <c r="G86" s="91" t="e">
        <f t="shared" si="4"/>
        <v>#DIV/0!</v>
      </c>
      <c r="H86" s="104" t="str">
        <f t="shared" si="5"/>
        <v/>
      </c>
      <c r="I86" s="91" t="s">
        <v>204</v>
      </c>
      <c r="J86" s="117" t="e">
        <f t="shared" si="3"/>
        <v>#DIV/0!</v>
      </c>
    </row>
    <row r="87" spans="1:10" ht="24.95" customHeight="1" x14ac:dyDescent="0.2">
      <c r="A87" s="33">
        <v>85</v>
      </c>
      <c r="B87" s="84" t="s">
        <v>161</v>
      </c>
      <c r="C87" s="85" t="s">
        <v>2</v>
      </c>
      <c r="D87" s="179"/>
      <c r="E87" s="179"/>
      <c r="F87" s="179"/>
      <c r="G87" s="91" t="e">
        <f t="shared" si="4"/>
        <v>#DIV/0!</v>
      </c>
      <c r="H87" s="104" t="str">
        <f t="shared" si="5"/>
        <v/>
      </c>
      <c r="I87" s="91" t="s">
        <v>204</v>
      </c>
      <c r="J87" s="117" t="e">
        <f t="shared" si="3"/>
        <v>#DIV/0!</v>
      </c>
    </row>
    <row r="88" spans="1:10" ht="27.75" customHeight="1" x14ac:dyDescent="0.2">
      <c r="A88" s="33">
        <v>86</v>
      </c>
      <c r="B88" s="84" t="s">
        <v>162</v>
      </c>
      <c r="C88" s="85" t="s">
        <v>2</v>
      </c>
      <c r="D88" s="179"/>
      <c r="E88" s="179"/>
      <c r="F88" s="179"/>
      <c r="G88" s="91" t="e">
        <f t="shared" si="4"/>
        <v>#DIV/0!</v>
      </c>
      <c r="H88" s="104" t="str">
        <f t="shared" si="5"/>
        <v/>
      </c>
      <c r="I88" s="91" t="s">
        <v>204</v>
      </c>
      <c r="J88" s="117" t="e">
        <f t="shared" si="3"/>
        <v>#DIV/0!</v>
      </c>
    </row>
    <row r="89" spans="1:10" ht="24.95" customHeight="1" x14ac:dyDescent="0.2">
      <c r="A89" s="33">
        <v>87</v>
      </c>
      <c r="B89" s="68" t="s">
        <v>138</v>
      </c>
      <c r="C89" s="57" t="s">
        <v>2</v>
      </c>
      <c r="D89" s="179"/>
      <c r="E89" s="179"/>
      <c r="F89" s="179"/>
      <c r="G89" s="91" t="e">
        <f t="shared" si="4"/>
        <v>#DIV/0!</v>
      </c>
      <c r="H89" s="104" t="str">
        <f t="shared" si="5"/>
        <v/>
      </c>
      <c r="I89" s="91" t="s">
        <v>204</v>
      </c>
      <c r="J89" s="117" t="e">
        <f t="shared" si="3"/>
        <v>#DIV/0!</v>
      </c>
    </row>
    <row r="90" spans="1:10" ht="24.95" customHeight="1" x14ac:dyDescent="0.2">
      <c r="A90" s="33">
        <v>88</v>
      </c>
      <c r="B90" s="68" t="s">
        <v>76</v>
      </c>
      <c r="C90" s="57" t="s">
        <v>2</v>
      </c>
      <c r="D90" s="186"/>
      <c r="E90" s="179">
        <v>550</v>
      </c>
      <c r="F90" s="179">
        <v>540</v>
      </c>
      <c r="G90" s="91">
        <f t="shared" si="4"/>
        <v>545</v>
      </c>
      <c r="H90" s="104">
        <f t="shared" si="5"/>
        <v>545</v>
      </c>
      <c r="I90" s="91">
        <v>540</v>
      </c>
      <c r="J90" s="117">
        <f t="shared" si="3"/>
        <v>100.92592592592592</v>
      </c>
    </row>
    <row r="91" spans="1:10" ht="24.95" customHeight="1" x14ac:dyDescent="0.2">
      <c r="A91" s="33">
        <v>89</v>
      </c>
      <c r="B91" s="68" t="s">
        <v>31</v>
      </c>
      <c r="C91" s="57" t="s">
        <v>2</v>
      </c>
      <c r="D91" s="179">
        <v>90.9</v>
      </c>
      <c r="E91" s="179"/>
      <c r="F91" s="179">
        <v>89</v>
      </c>
      <c r="G91" s="91">
        <f t="shared" si="4"/>
        <v>89.95</v>
      </c>
      <c r="H91" s="104">
        <f t="shared" si="5"/>
        <v>89.95</v>
      </c>
      <c r="I91" s="91">
        <v>88.75</v>
      </c>
      <c r="J91" s="117">
        <f t="shared" si="3"/>
        <v>101.35211267605635</v>
      </c>
    </row>
    <row r="92" spans="1:10" ht="24.95" customHeight="1" x14ac:dyDescent="0.2">
      <c r="A92" s="33">
        <v>90</v>
      </c>
      <c r="B92" s="68" t="s">
        <v>111</v>
      </c>
      <c r="C92" s="57" t="s">
        <v>2</v>
      </c>
      <c r="D92" s="179"/>
      <c r="E92" s="179"/>
      <c r="F92" s="179"/>
      <c r="G92" s="91" t="e">
        <f t="shared" si="4"/>
        <v>#DIV/0!</v>
      </c>
      <c r="H92" s="104" t="str">
        <f t="shared" si="5"/>
        <v/>
      </c>
      <c r="I92" s="91" t="s">
        <v>204</v>
      </c>
      <c r="J92" s="117" t="e">
        <f t="shared" si="3"/>
        <v>#DIV/0!</v>
      </c>
    </row>
    <row r="93" spans="1:10" ht="24.95" customHeight="1" x14ac:dyDescent="0.2">
      <c r="A93" s="33">
        <v>91</v>
      </c>
      <c r="B93" s="84" t="s">
        <v>163</v>
      </c>
      <c r="C93" s="83" t="s">
        <v>2</v>
      </c>
      <c r="D93" s="179"/>
      <c r="E93" s="179"/>
      <c r="F93" s="179">
        <v>325</v>
      </c>
      <c r="G93" s="91">
        <f t="shared" si="4"/>
        <v>325</v>
      </c>
      <c r="H93" s="104">
        <f t="shared" si="5"/>
        <v>325</v>
      </c>
      <c r="I93" s="91" t="s">
        <v>204</v>
      </c>
      <c r="J93" s="117" t="e">
        <f t="shared" si="3"/>
        <v>#VALUE!</v>
      </c>
    </row>
    <row r="94" spans="1:10" ht="24.95" customHeight="1" x14ac:dyDescent="0.2">
      <c r="A94" s="33">
        <v>92</v>
      </c>
      <c r="B94" s="68" t="s">
        <v>112</v>
      </c>
      <c r="C94" s="57" t="s">
        <v>2</v>
      </c>
      <c r="D94" s="179"/>
      <c r="E94" s="179"/>
      <c r="F94" s="179"/>
      <c r="G94" s="91" t="e">
        <f t="shared" si="4"/>
        <v>#DIV/0!</v>
      </c>
      <c r="H94" s="104" t="str">
        <f t="shared" si="5"/>
        <v/>
      </c>
      <c r="I94" s="91" t="s">
        <v>204</v>
      </c>
      <c r="J94" s="117" t="e">
        <f t="shared" si="3"/>
        <v>#DIV/0!</v>
      </c>
    </row>
    <row r="95" spans="1:10" ht="24.95" customHeight="1" x14ac:dyDescent="0.2">
      <c r="A95" s="33">
        <v>93</v>
      </c>
      <c r="B95" s="68" t="s">
        <v>18</v>
      </c>
      <c r="C95" s="57" t="s">
        <v>2</v>
      </c>
      <c r="D95" s="179"/>
      <c r="E95" s="179"/>
      <c r="F95" s="179">
        <v>340</v>
      </c>
      <c r="G95" s="91">
        <f t="shared" si="4"/>
        <v>340</v>
      </c>
      <c r="H95" s="104">
        <f t="shared" si="5"/>
        <v>340</v>
      </c>
      <c r="I95" s="91">
        <v>340</v>
      </c>
      <c r="J95" s="117">
        <f t="shared" si="3"/>
        <v>100</v>
      </c>
    </row>
    <row r="96" spans="1:10" ht="24.95" customHeight="1" x14ac:dyDescent="0.2">
      <c r="A96" s="33">
        <v>94</v>
      </c>
      <c r="B96" s="68" t="s">
        <v>113</v>
      </c>
      <c r="C96" s="57" t="s">
        <v>2</v>
      </c>
      <c r="D96" s="179"/>
      <c r="E96" s="179"/>
      <c r="F96" s="179"/>
      <c r="G96" s="91" t="e">
        <f t="shared" si="4"/>
        <v>#DIV/0!</v>
      </c>
      <c r="H96" s="104" t="str">
        <f t="shared" si="5"/>
        <v/>
      </c>
      <c r="I96" s="91" t="s">
        <v>204</v>
      </c>
      <c r="J96" s="117" t="e">
        <f t="shared" si="3"/>
        <v>#DIV/0!</v>
      </c>
    </row>
    <row r="97" spans="1:10" ht="22.5" customHeight="1" x14ac:dyDescent="0.2">
      <c r="A97" s="33">
        <v>95</v>
      </c>
      <c r="B97" s="84" t="s">
        <v>164</v>
      </c>
      <c r="C97" s="83" t="s">
        <v>61</v>
      </c>
      <c r="D97" s="179"/>
      <c r="E97" s="179"/>
      <c r="F97" s="179">
        <v>30</v>
      </c>
      <c r="G97" s="91">
        <f t="shared" si="4"/>
        <v>30</v>
      </c>
      <c r="H97" s="104">
        <f t="shared" si="5"/>
        <v>30</v>
      </c>
      <c r="I97" s="91">
        <v>28.5</v>
      </c>
      <c r="J97" s="117">
        <f t="shared" si="3"/>
        <v>105.26315789473684</v>
      </c>
    </row>
    <row r="98" spans="1:10" ht="19.5" customHeight="1" x14ac:dyDescent="0.2">
      <c r="A98" s="33">
        <v>96</v>
      </c>
      <c r="B98" s="84" t="s">
        <v>165</v>
      </c>
      <c r="C98" s="83" t="s">
        <v>61</v>
      </c>
      <c r="D98" s="179"/>
      <c r="E98" s="179"/>
      <c r="F98" s="179">
        <v>107</v>
      </c>
      <c r="G98" s="91">
        <f t="shared" si="4"/>
        <v>107</v>
      </c>
      <c r="H98" s="104">
        <f t="shared" si="5"/>
        <v>107</v>
      </c>
      <c r="I98" s="91">
        <v>101</v>
      </c>
      <c r="J98" s="117">
        <f t="shared" si="3"/>
        <v>105.94059405940595</v>
      </c>
    </row>
    <row r="99" spans="1:10" ht="22.5" customHeight="1" x14ac:dyDescent="0.2">
      <c r="A99" s="33">
        <v>97</v>
      </c>
      <c r="B99" s="68" t="s">
        <v>36</v>
      </c>
      <c r="C99" s="57" t="s">
        <v>61</v>
      </c>
      <c r="D99" s="179"/>
      <c r="E99" s="179"/>
      <c r="F99" s="186"/>
      <c r="G99" s="91" t="e">
        <f t="shared" si="4"/>
        <v>#DIV/0!</v>
      </c>
      <c r="H99" s="104" t="str">
        <f t="shared" si="5"/>
        <v/>
      </c>
      <c r="I99" s="91">
        <v>28</v>
      </c>
      <c r="J99" s="117" t="e">
        <f t="shared" si="3"/>
        <v>#DIV/0!</v>
      </c>
    </row>
    <row r="100" spans="1:10" ht="21.75" customHeight="1" x14ac:dyDescent="0.2">
      <c r="A100" s="33">
        <v>98</v>
      </c>
      <c r="B100" s="68" t="s">
        <v>35</v>
      </c>
      <c r="C100" s="57" t="s">
        <v>61</v>
      </c>
      <c r="D100" s="186">
        <v>146</v>
      </c>
      <c r="E100" s="186"/>
      <c r="F100" s="186">
        <v>122</v>
      </c>
      <c r="G100" s="91">
        <f t="shared" si="4"/>
        <v>134</v>
      </c>
      <c r="H100" s="104">
        <f t="shared" si="5"/>
        <v>134</v>
      </c>
      <c r="I100" s="91" t="s">
        <v>204</v>
      </c>
      <c r="J100" s="117" t="e">
        <f t="shared" si="3"/>
        <v>#VALUE!</v>
      </c>
    </row>
    <row r="101" spans="1:10" ht="22.5" customHeight="1" x14ac:dyDescent="0.2">
      <c r="A101" s="33">
        <v>99</v>
      </c>
      <c r="B101" s="68" t="s">
        <v>114</v>
      </c>
      <c r="C101" s="57" t="s">
        <v>2</v>
      </c>
      <c r="D101" s="179">
        <v>21.5</v>
      </c>
      <c r="E101" s="179"/>
      <c r="F101" s="179">
        <v>27</v>
      </c>
      <c r="G101" s="91">
        <f t="shared" si="4"/>
        <v>24.25</v>
      </c>
      <c r="H101" s="104">
        <f t="shared" si="5"/>
        <v>24.25</v>
      </c>
      <c r="I101" s="91">
        <v>24.25</v>
      </c>
      <c r="J101" s="117">
        <f t="shared" si="3"/>
        <v>100</v>
      </c>
    </row>
    <row r="102" spans="1:10" ht="21" customHeight="1" x14ac:dyDescent="0.2">
      <c r="A102" s="33">
        <v>100</v>
      </c>
      <c r="B102" s="68" t="s">
        <v>86</v>
      </c>
      <c r="C102" s="57" t="s">
        <v>2</v>
      </c>
      <c r="D102" s="179"/>
      <c r="E102" s="179"/>
      <c r="F102" s="179"/>
      <c r="G102" s="91" t="e">
        <f t="shared" si="4"/>
        <v>#DIV/0!</v>
      </c>
      <c r="H102" s="104" t="str">
        <f t="shared" si="5"/>
        <v/>
      </c>
      <c r="I102" s="91" t="s">
        <v>204</v>
      </c>
      <c r="J102" s="117" t="e">
        <f t="shared" si="3"/>
        <v>#DIV/0!</v>
      </c>
    </row>
    <row r="103" spans="1:10" ht="18.75" customHeight="1" x14ac:dyDescent="0.2">
      <c r="A103" s="33">
        <v>101</v>
      </c>
      <c r="B103" s="68" t="s">
        <v>40</v>
      </c>
      <c r="C103" s="57" t="s">
        <v>2</v>
      </c>
      <c r="D103" s="179"/>
      <c r="E103" s="179"/>
      <c r="F103" s="179">
        <v>210</v>
      </c>
      <c r="G103" s="91">
        <f t="shared" si="4"/>
        <v>210</v>
      </c>
      <c r="H103" s="104">
        <f t="shared" si="5"/>
        <v>210</v>
      </c>
      <c r="I103" s="91">
        <v>220</v>
      </c>
      <c r="J103" s="117">
        <f t="shared" si="3"/>
        <v>95.454545454545453</v>
      </c>
    </row>
    <row r="104" spans="1:10" ht="15.75" x14ac:dyDescent="0.2">
      <c r="A104" s="33">
        <v>102</v>
      </c>
      <c r="B104" s="68" t="s">
        <v>115</v>
      </c>
      <c r="C104" s="57" t="s">
        <v>2</v>
      </c>
      <c r="D104" s="179">
        <v>779</v>
      </c>
      <c r="E104" s="179"/>
      <c r="F104" s="179">
        <v>910</v>
      </c>
      <c r="G104" s="91">
        <f t="shared" si="4"/>
        <v>844.5</v>
      </c>
      <c r="H104" s="104">
        <f t="shared" si="5"/>
        <v>844.5</v>
      </c>
      <c r="I104" s="91">
        <v>856</v>
      </c>
      <c r="J104" s="117">
        <f t="shared" si="3"/>
        <v>98.65654205607477</v>
      </c>
    </row>
    <row r="105" spans="1:10" ht="30" x14ac:dyDescent="0.2">
      <c r="A105" s="33">
        <v>103</v>
      </c>
      <c r="B105" s="68" t="s">
        <v>131</v>
      </c>
      <c r="C105" s="57" t="s">
        <v>2</v>
      </c>
      <c r="D105" s="179"/>
      <c r="E105" s="179"/>
      <c r="F105" s="179">
        <v>425</v>
      </c>
      <c r="G105" s="91">
        <f t="shared" si="4"/>
        <v>425</v>
      </c>
      <c r="H105" s="104">
        <f t="shared" si="5"/>
        <v>425</v>
      </c>
      <c r="I105" s="91">
        <v>384</v>
      </c>
      <c r="J105" s="117">
        <f t="shared" si="3"/>
        <v>110.67708333333333</v>
      </c>
    </row>
    <row r="106" spans="1:10" ht="30" x14ac:dyDescent="0.2">
      <c r="A106" s="33">
        <v>104</v>
      </c>
      <c r="B106" s="68" t="s">
        <v>132</v>
      </c>
      <c r="C106" s="57" t="s">
        <v>2</v>
      </c>
      <c r="D106" s="179"/>
      <c r="E106" s="179"/>
      <c r="F106" s="179">
        <v>510</v>
      </c>
      <c r="G106" s="91">
        <f t="shared" si="4"/>
        <v>510</v>
      </c>
      <c r="H106" s="104">
        <f t="shared" si="5"/>
        <v>510</v>
      </c>
      <c r="I106" s="91" t="s">
        <v>204</v>
      </c>
      <c r="J106" s="117" t="e">
        <f t="shared" si="3"/>
        <v>#VALUE!</v>
      </c>
    </row>
    <row r="107" spans="1:10" ht="30" x14ac:dyDescent="0.2">
      <c r="A107" s="33">
        <v>105</v>
      </c>
      <c r="B107" s="68" t="s">
        <v>87</v>
      </c>
      <c r="C107" s="57" t="s">
        <v>2</v>
      </c>
      <c r="D107" s="179">
        <v>304.5</v>
      </c>
      <c r="E107" s="179"/>
      <c r="F107" s="179"/>
      <c r="G107" s="91">
        <f t="shared" si="4"/>
        <v>304.5</v>
      </c>
      <c r="H107" s="104">
        <f t="shared" si="5"/>
        <v>304.5</v>
      </c>
      <c r="I107" s="91">
        <v>297.5</v>
      </c>
      <c r="J107" s="117">
        <f t="shared" si="3"/>
        <v>102.35294117647058</v>
      </c>
    </row>
    <row r="108" spans="1:10" ht="15.75" x14ac:dyDescent="0.2">
      <c r="A108" s="33">
        <v>106</v>
      </c>
      <c r="B108" s="68" t="s">
        <v>51</v>
      </c>
      <c r="C108" s="57" t="s">
        <v>2</v>
      </c>
      <c r="D108" s="179"/>
      <c r="E108" s="179"/>
      <c r="F108" s="179">
        <v>310</v>
      </c>
      <c r="G108" s="91">
        <f t="shared" si="4"/>
        <v>310</v>
      </c>
      <c r="H108" s="104">
        <f t="shared" si="5"/>
        <v>310</v>
      </c>
      <c r="I108" s="91">
        <v>258</v>
      </c>
      <c r="J108" s="117">
        <f t="shared" si="3"/>
        <v>120.15503875968992</v>
      </c>
    </row>
    <row r="109" spans="1:10" ht="30" x14ac:dyDescent="0.2">
      <c r="A109" s="33">
        <v>107</v>
      </c>
      <c r="B109" s="68" t="s">
        <v>116</v>
      </c>
      <c r="C109" s="57" t="s">
        <v>2</v>
      </c>
      <c r="D109" s="179">
        <v>199</v>
      </c>
      <c r="E109" s="179"/>
      <c r="F109" s="179">
        <v>146.1</v>
      </c>
      <c r="G109" s="91">
        <f t="shared" si="4"/>
        <v>172.55</v>
      </c>
      <c r="H109" s="104">
        <f t="shared" si="5"/>
        <v>172.55</v>
      </c>
      <c r="I109" s="91">
        <v>130</v>
      </c>
      <c r="J109" s="117">
        <f t="shared" si="3"/>
        <v>132.73076923076923</v>
      </c>
    </row>
    <row r="110" spans="1:10" ht="21" customHeight="1" x14ac:dyDescent="0.2">
      <c r="A110" s="33">
        <v>108</v>
      </c>
      <c r="B110" s="68" t="s">
        <v>54</v>
      </c>
      <c r="C110" s="57" t="s">
        <v>2</v>
      </c>
      <c r="D110" s="179">
        <v>194.8</v>
      </c>
      <c r="E110" s="179"/>
      <c r="F110" s="186">
        <v>263.14999999999998</v>
      </c>
      <c r="G110" s="91">
        <f t="shared" si="4"/>
        <v>228.97499999999999</v>
      </c>
      <c r="H110" s="104">
        <f t="shared" si="5"/>
        <v>228.97499999999999</v>
      </c>
      <c r="I110" s="91" t="s">
        <v>204</v>
      </c>
      <c r="J110" s="117" t="e">
        <f t="shared" si="3"/>
        <v>#VALUE!</v>
      </c>
    </row>
    <row r="111" spans="1:10" ht="21" customHeight="1" x14ac:dyDescent="0.2">
      <c r="A111" s="33">
        <v>109</v>
      </c>
      <c r="B111" s="68" t="s">
        <v>117</v>
      </c>
      <c r="C111" s="57" t="s">
        <v>2</v>
      </c>
      <c r="D111" s="179"/>
      <c r="E111" s="179"/>
      <c r="F111" s="179"/>
      <c r="G111" s="91" t="e">
        <f t="shared" si="4"/>
        <v>#DIV/0!</v>
      </c>
      <c r="H111" s="104" t="str">
        <f t="shared" si="5"/>
        <v/>
      </c>
      <c r="I111" s="91" t="s">
        <v>204</v>
      </c>
      <c r="J111" s="117" t="e">
        <f t="shared" si="3"/>
        <v>#DIV/0!</v>
      </c>
    </row>
    <row r="112" spans="1:10" ht="21" customHeight="1" x14ac:dyDescent="0.2">
      <c r="A112" s="33">
        <v>110</v>
      </c>
      <c r="B112" s="68" t="s">
        <v>118</v>
      </c>
      <c r="C112" s="57" t="s">
        <v>2</v>
      </c>
      <c r="D112" s="179"/>
      <c r="E112" s="179"/>
      <c r="F112" s="179"/>
      <c r="G112" s="91" t="e">
        <f t="shared" si="4"/>
        <v>#DIV/0!</v>
      </c>
      <c r="H112" s="104" t="str">
        <f t="shared" si="5"/>
        <v/>
      </c>
      <c r="I112" s="91" t="s">
        <v>204</v>
      </c>
      <c r="J112" s="117" t="e">
        <f t="shared" si="3"/>
        <v>#DIV/0!</v>
      </c>
    </row>
    <row r="113" spans="1:10" ht="19.5" customHeight="1" x14ac:dyDescent="0.2">
      <c r="A113" s="33">
        <v>111</v>
      </c>
      <c r="B113" s="68" t="s">
        <v>56</v>
      </c>
      <c r="C113" s="57" t="s">
        <v>2</v>
      </c>
      <c r="D113" s="179"/>
      <c r="E113" s="179"/>
      <c r="F113" s="179"/>
      <c r="G113" s="91" t="e">
        <f t="shared" si="4"/>
        <v>#DIV/0!</v>
      </c>
      <c r="H113" s="104" t="str">
        <f t="shared" si="5"/>
        <v/>
      </c>
      <c r="I113" s="91" t="s">
        <v>204</v>
      </c>
      <c r="J113" s="117" t="e">
        <f t="shared" si="3"/>
        <v>#DIV/0!</v>
      </c>
    </row>
    <row r="114" spans="1:10" ht="21" customHeight="1" x14ac:dyDescent="0.2">
      <c r="A114" s="33">
        <v>112</v>
      </c>
      <c r="B114" s="86" t="s">
        <v>166</v>
      </c>
      <c r="C114" s="87" t="s">
        <v>61</v>
      </c>
      <c r="D114" s="179">
        <v>1.98</v>
      </c>
      <c r="E114" s="186"/>
      <c r="F114" s="179">
        <v>2.6</v>
      </c>
      <c r="G114" s="91">
        <f t="shared" si="4"/>
        <v>2.29</v>
      </c>
      <c r="H114" s="104">
        <f t="shared" si="5"/>
        <v>2.29</v>
      </c>
      <c r="I114" s="91">
        <v>2.35</v>
      </c>
      <c r="J114" s="117">
        <f t="shared" si="3"/>
        <v>97.446808510638292</v>
      </c>
    </row>
    <row r="115" spans="1:10" ht="21.75" customHeight="1" x14ac:dyDescent="0.2">
      <c r="A115" s="33">
        <v>113</v>
      </c>
      <c r="B115" s="68" t="s">
        <v>57</v>
      </c>
      <c r="C115" s="57" t="s">
        <v>2</v>
      </c>
      <c r="D115" s="179">
        <v>890</v>
      </c>
      <c r="E115" s="179"/>
      <c r="F115" s="179"/>
      <c r="G115" s="91">
        <f t="shared" si="4"/>
        <v>890</v>
      </c>
      <c r="H115" s="104">
        <f t="shared" si="5"/>
        <v>890</v>
      </c>
      <c r="I115" s="91">
        <v>754</v>
      </c>
      <c r="J115" s="117">
        <f t="shared" si="3"/>
        <v>118.03713527851458</v>
      </c>
    </row>
    <row r="116" spans="1:10" ht="18" customHeight="1" x14ac:dyDescent="0.2">
      <c r="A116" s="33">
        <v>114</v>
      </c>
      <c r="B116" s="68" t="s">
        <v>74</v>
      </c>
      <c r="C116" s="57" t="s">
        <v>2</v>
      </c>
      <c r="D116" s="179"/>
      <c r="E116" s="179"/>
      <c r="F116" s="179"/>
      <c r="G116" s="91" t="e">
        <f t="shared" si="4"/>
        <v>#DIV/0!</v>
      </c>
      <c r="H116" s="104" t="str">
        <f t="shared" si="5"/>
        <v/>
      </c>
      <c r="I116" s="91" t="s">
        <v>204</v>
      </c>
      <c r="J116" s="117" t="e">
        <f t="shared" si="3"/>
        <v>#DIV/0!</v>
      </c>
    </row>
    <row r="117" spans="1:10" ht="19.5" customHeight="1" x14ac:dyDescent="0.2">
      <c r="A117" s="33">
        <v>115</v>
      </c>
      <c r="B117" s="68" t="s">
        <v>38</v>
      </c>
      <c r="C117" s="57" t="s">
        <v>2</v>
      </c>
      <c r="D117" s="179"/>
      <c r="E117" s="179"/>
      <c r="F117" s="179">
        <v>310</v>
      </c>
      <c r="G117" s="91">
        <f t="shared" si="4"/>
        <v>310</v>
      </c>
      <c r="H117" s="104">
        <f t="shared" si="5"/>
        <v>310</v>
      </c>
      <c r="I117" s="91">
        <v>299</v>
      </c>
      <c r="J117" s="117">
        <f t="shared" ref="J117:J120" si="6">G117/I117*100</f>
        <v>103.67892976588628</v>
      </c>
    </row>
    <row r="118" spans="1:10" ht="19.5" customHeight="1" x14ac:dyDescent="0.2">
      <c r="A118" s="33">
        <v>116</v>
      </c>
      <c r="B118" s="68" t="s">
        <v>119</v>
      </c>
      <c r="C118" s="57" t="s">
        <v>2</v>
      </c>
      <c r="D118" s="179"/>
      <c r="E118" s="179"/>
      <c r="F118" s="186"/>
      <c r="G118" s="91" t="e">
        <f t="shared" si="4"/>
        <v>#DIV/0!</v>
      </c>
      <c r="H118" s="104" t="str">
        <f t="shared" si="5"/>
        <v/>
      </c>
      <c r="I118" s="91">
        <v>360</v>
      </c>
      <c r="J118" s="117" t="e">
        <f t="shared" si="6"/>
        <v>#DIV/0!</v>
      </c>
    </row>
    <row r="119" spans="1:10" ht="20.25" customHeight="1" x14ac:dyDescent="0.2">
      <c r="A119" s="33">
        <v>117</v>
      </c>
      <c r="B119" s="68" t="s">
        <v>133</v>
      </c>
      <c r="C119" s="57" t="s">
        <v>2</v>
      </c>
      <c r="D119" s="186"/>
      <c r="E119" s="179"/>
      <c r="F119" s="179">
        <v>295</v>
      </c>
      <c r="G119" s="91">
        <f t="shared" si="4"/>
        <v>295</v>
      </c>
      <c r="H119" s="104">
        <f t="shared" si="5"/>
        <v>295</v>
      </c>
      <c r="I119" s="91">
        <v>387</v>
      </c>
      <c r="J119" s="117">
        <f t="shared" si="6"/>
        <v>76.227390180878558</v>
      </c>
    </row>
    <row r="120" spans="1:10" ht="16.5" customHeight="1" x14ac:dyDescent="0.2">
      <c r="A120" s="33">
        <v>118</v>
      </c>
      <c r="B120" s="68" t="s">
        <v>48</v>
      </c>
      <c r="C120" s="57" t="s">
        <v>2</v>
      </c>
      <c r="D120" s="179"/>
      <c r="E120" s="179"/>
      <c r="F120" s="179"/>
      <c r="G120" s="91" t="e">
        <f t="shared" si="4"/>
        <v>#DIV/0!</v>
      </c>
      <c r="H120" s="104" t="str">
        <f t="shared" si="5"/>
        <v/>
      </c>
      <c r="I120" s="91" t="s">
        <v>204</v>
      </c>
      <c r="J120" s="117" t="e">
        <f t="shared" si="6"/>
        <v>#DIV/0!</v>
      </c>
    </row>
    <row r="121" spans="1:10" ht="16.5" customHeight="1" x14ac:dyDescent="0.2">
      <c r="A121" s="33">
        <v>119</v>
      </c>
      <c r="B121" s="68" t="s">
        <v>47</v>
      </c>
      <c r="C121" s="57" t="s">
        <v>2</v>
      </c>
      <c r="D121" s="180">
        <v>835</v>
      </c>
      <c r="E121" s="180"/>
      <c r="F121" s="180">
        <v>1000</v>
      </c>
      <c r="G121" s="91">
        <f t="shared" si="4"/>
        <v>917.5</v>
      </c>
      <c r="H121" s="104">
        <f t="shared" si="5"/>
        <v>917.5</v>
      </c>
      <c r="I121" s="91" t="s">
        <v>204</v>
      </c>
      <c r="J121" s="117" t="e">
        <f>G121/I121*100</f>
        <v>#VALUE!</v>
      </c>
    </row>
    <row r="122" spans="1:10" ht="15" customHeight="1" x14ac:dyDescent="0.2">
      <c r="A122" s="33">
        <v>120</v>
      </c>
      <c r="B122" s="68" t="s">
        <v>120</v>
      </c>
      <c r="C122" s="57" t="s">
        <v>2</v>
      </c>
      <c r="D122" s="180"/>
      <c r="E122" s="180"/>
      <c r="F122" s="180">
        <v>165</v>
      </c>
      <c r="G122" s="91">
        <f t="shared" si="4"/>
        <v>165</v>
      </c>
      <c r="H122" s="104">
        <f t="shared" si="5"/>
        <v>165</v>
      </c>
      <c r="I122" s="91">
        <v>142.5</v>
      </c>
      <c r="J122" s="117">
        <f>G122/I122*100</f>
        <v>115.78947368421053</v>
      </c>
    </row>
    <row r="123" spans="1:10" ht="14.25" customHeight="1" x14ac:dyDescent="0.25">
      <c r="A123" s="33">
        <v>121</v>
      </c>
      <c r="B123" s="55" t="s">
        <v>88</v>
      </c>
      <c r="C123" s="54" t="s">
        <v>61</v>
      </c>
      <c r="D123" s="182">
        <v>13.77</v>
      </c>
      <c r="E123" s="182"/>
      <c r="F123" s="182">
        <v>15</v>
      </c>
      <c r="G123" s="91">
        <f t="shared" si="4"/>
        <v>14.385</v>
      </c>
      <c r="H123" s="104">
        <f t="shared" si="5"/>
        <v>14.385</v>
      </c>
      <c r="I123" s="91">
        <v>15.715</v>
      </c>
      <c r="J123" s="117">
        <f>G123/I123*100</f>
        <v>91.536748329621375</v>
      </c>
    </row>
  </sheetData>
  <sortState ref="B3:J138">
    <sortCondition ref="B3"/>
  </sortState>
  <phoneticPr fontId="0" type="noConversion"/>
  <printOptions horizontalCentered="1" verticalCentered="1"/>
  <pageMargins left="0.59055118110236227" right="0" top="0.19685039370078741" bottom="0.51181102362204722" header="0.11811023622047245" footer="0.11811023622047245"/>
  <pageSetup paperSize="9" scale="76" orientation="landscape" r:id="rId1"/>
  <headerFooter alignWithMargins="0">
    <oddHeader>&amp;L&amp;9&amp;F&amp;C&amp;9&amp;P&amp;R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7030A0"/>
    <pageSetUpPr fitToPage="1"/>
  </sheetPr>
  <dimension ref="A1:AA124"/>
  <sheetViews>
    <sheetView view="pageBreakPreview" zoomScale="80" zoomScaleNormal="80" zoomScaleSheetLayoutView="80" workbookViewId="0">
      <pane xSplit="3" ySplit="2" topLeftCell="D3" activePane="bottomRight" state="frozen"/>
      <selection activeCell="A47" sqref="A47"/>
      <selection pane="topRight" activeCell="A47" sqref="A47"/>
      <selection pane="bottomLeft" activeCell="A47" sqref="A47"/>
      <selection pane="bottomRight" activeCell="M62" sqref="M62"/>
    </sheetView>
  </sheetViews>
  <sheetFormatPr defaultColWidth="9" defaultRowHeight="21" customHeight="1" x14ac:dyDescent="0.2"/>
  <cols>
    <col min="1" max="1" width="4.375" style="144" customWidth="1"/>
    <col min="2" max="2" width="24.875" style="149" customWidth="1"/>
    <col min="3" max="3" width="5.75" style="145" customWidth="1"/>
    <col min="4" max="4" width="7.75" style="146" customWidth="1"/>
    <col min="5" max="5" width="10.625" style="146" hidden="1" customWidth="1"/>
    <col min="6" max="6" width="7.25" style="146" customWidth="1"/>
    <col min="7" max="7" width="7.75" style="146" customWidth="1"/>
    <col min="8" max="8" width="8.5" style="146" customWidth="1"/>
    <col min="9" max="9" width="6.875" style="146" customWidth="1"/>
    <col min="10" max="10" width="7.75" style="146" customWidth="1"/>
    <col min="11" max="11" width="7.25" style="144" customWidth="1"/>
    <col min="12" max="12" width="7.625" style="144" customWidth="1"/>
    <col min="13" max="14" width="7.375" style="144" customWidth="1"/>
    <col min="15" max="15" width="0.125" style="144" customWidth="1"/>
    <col min="16" max="16" width="0.125" style="144" hidden="1" customWidth="1"/>
    <col min="17" max="17" width="9.875" style="144" customWidth="1"/>
    <col min="18" max="18" width="10" style="144" customWidth="1"/>
    <col min="19" max="19" width="9.25" style="144" customWidth="1"/>
    <col min="20" max="20" width="9.375" style="144" customWidth="1"/>
    <col min="21" max="21" width="9.5" style="144" hidden="1" customWidth="1"/>
    <col min="22" max="22" width="7.25" style="144" hidden="1" customWidth="1"/>
    <col min="23" max="23" width="7.75" style="144" hidden="1" customWidth="1"/>
    <col min="24" max="24" width="9" style="147" hidden="1" customWidth="1"/>
    <col min="25" max="25" width="9.625" style="147" customWidth="1"/>
    <col min="26" max="26" width="9.875" style="148" customWidth="1"/>
    <col min="27" max="27" width="28.25" style="148" customWidth="1"/>
    <col min="28" max="16384" width="9" style="6"/>
  </cols>
  <sheetData>
    <row r="1" spans="1:27" s="5" customFormat="1" ht="53.25" customHeight="1" x14ac:dyDescent="0.2">
      <c r="A1" s="234" t="s">
        <v>220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135"/>
      <c r="Q1" s="192"/>
      <c r="R1" s="192"/>
      <c r="S1" s="192"/>
      <c r="T1" s="192"/>
      <c r="U1" s="192"/>
      <c r="V1" s="192"/>
      <c r="W1" s="192"/>
      <c r="X1" s="136"/>
      <c r="Y1" s="136"/>
      <c r="Z1" s="137"/>
      <c r="AA1" s="137"/>
    </row>
    <row r="2" spans="1:27" s="11" customFormat="1" ht="85.5" customHeight="1" x14ac:dyDescent="0.2">
      <c r="A2" s="236" t="s">
        <v>79</v>
      </c>
      <c r="B2" s="238" t="s">
        <v>0</v>
      </c>
      <c r="C2" s="238" t="s">
        <v>1</v>
      </c>
      <c r="D2" s="240" t="s">
        <v>4</v>
      </c>
      <c r="E2" s="240"/>
      <c r="F2" s="150" t="s">
        <v>5</v>
      </c>
      <c r="G2" s="150" t="s">
        <v>6</v>
      </c>
      <c r="H2" s="150" t="s">
        <v>7</v>
      </c>
      <c r="I2" s="150" t="s">
        <v>8</v>
      </c>
      <c r="J2" s="150" t="s">
        <v>9</v>
      </c>
      <c r="K2" s="150" t="s">
        <v>202</v>
      </c>
      <c r="L2" s="150" t="s">
        <v>10</v>
      </c>
      <c r="M2" s="150" t="s">
        <v>12</v>
      </c>
      <c r="N2" s="150" t="s">
        <v>11</v>
      </c>
      <c r="O2" s="241" t="s">
        <v>207</v>
      </c>
      <c r="P2" s="195" t="s">
        <v>186</v>
      </c>
      <c r="Q2" s="202" t="s">
        <v>215</v>
      </c>
      <c r="R2" s="224" t="s">
        <v>216</v>
      </c>
      <c r="S2" s="224" t="s">
        <v>218</v>
      </c>
      <c r="T2" s="202" t="s">
        <v>210</v>
      </c>
      <c r="U2" s="202"/>
      <c r="V2" s="196" t="s">
        <v>208</v>
      </c>
      <c r="W2" s="193" t="s">
        <v>209</v>
      </c>
      <c r="X2" s="232" t="s">
        <v>206</v>
      </c>
      <c r="Y2" s="225" t="s">
        <v>217</v>
      </c>
      <c r="Z2" s="229" t="s">
        <v>219</v>
      </c>
      <c r="AA2" s="171"/>
    </row>
    <row r="3" spans="1:27" s="11" customFormat="1" ht="52.15" customHeight="1" x14ac:dyDescent="0.2">
      <c r="A3" s="237"/>
      <c r="B3" s="239"/>
      <c r="C3" s="239"/>
      <c r="D3" s="134" t="s">
        <v>135</v>
      </c>
      <c r="E3" s="134" t="s">
        <v>136</v>
      </c>
      <c r="F3" s="88"/>
      <c r="G3" s="88"/>
      <c r="H3" s="88"/>
      <c r="I3" s="88"/>
      <c r="J3" s="88"/>
      <c r="K3" s="88"/>
      <c r="L3" s="88"/>
      <c r="M3" s="88"/>
      <c r="N3" s="88"/>
      <c r="O3" s="242"/>
      <c r="P3" s="197" t="s">
        <v>174</v>
      </c>
      <c r="Q3" s="203"/>
      <c r="R3" s="194"/>
      <c r="S3" s="194"/>
      <c r="T3" s="203"/>
      <c r="U3" s="203"/>
      <c r="V3" s="197"/>
      <c r="W3" s="194"/>
      <c r="X3" s="233"/>
      <c r="Y3" s="226"/>
      <c r="Z3" s="227"/>
      <c r="AA3" s="172"/>
    </row>
    <row r="4" spans="1:27" s="11" customFormat="1" ht="26.25" customHeight="1" x14ac:dyDescent="0.2">
      <c r="A4" s="33">
        <v>1</v>
      </c>
      <c r="B4" s="138" t="s">
        <v>96</v>
      </c>
      <c r="C4" s="138" t="s">
        <v>2</v>
      </c>
      <c r="D4" s="139" t="str">
        <f>'+Мортка'!H3</f>
        <v/>
      </c>
      <c r="E4" s="139" t="str">
        <f>'+Юмас,Ямки'!H3</f>
        <v/>
      </c>
      <c r="F4" s="139" t="str">
        <f>'+Конда'!H3</f>
        <v/>
      </c>
      <c r="G4" s="139" t="str">
        <f>'+Междур'!H3</f>
        <v/>
      </c>
      <c r="H4" s="139"/>
      <c r="I4" s="139" t="str">
        <f>'+Кума'!H3</f>
        <v/>
      </c>
      <c r="J4" s="139" t="str">
        <f>'+Половинка'!H3</f>
        <v/>
      </c>
      <c r="K4" s="139" t="str">
        <f>'+Луговой'!H3</f>
        <v/>
      </c>
      <c r="L4" s="139" t="str">
        <f>'+Мулымья'!H3</f>
        <v/>
      </c>
      <c r="M4" s="139" t="str">
        <f>'+Шугур'!H3</f>
        <v/>
      </c>
      <c r="N4" s="139" t="str">
        <f>'+Леуши'!H3</f>
        <v/>
      </c>
      <c r="O4" s="201" t="str">
        <f>IFERROR(P4,"")</f>
        <v/>
      </c>
      <c r="P4" s="139" t="e">
        <f t="shared" ref="P4:P30" si="0">AVERAGEIF(D4:N4,"&gt;0")</f>
        <v>#DIV/0!</v>
      </c>
      <c r="Q4" s="139"/>
      <c r="R4" s="198"/>
      <c r="S4" s="198"/>
      <c r="T4" s="139"/>
      <c r="U4" s="139" t="b">
        <f>T4&lt;Q4</f>
        <v>0</v>
      </c>
      <c r="V4" s="199" t="s">
        <v>204</v>
      </c>
      <c r="W4" s="198"/>
      <c r="X4" s="176" t="s">
        <v>204</v>
      </c>
      <c r="Y4" s="228"/>
      <c r="Z4" s="228"/>
      <c r="AA4" s="173"/>
    </row>
    <row r="5" spans="1:27" ht="27" customHeight="1" x14ac:dyDescent="0.2">
      <c r="A5" s="33">
        <v>2</v>
      </c>
      <c r="B5" s="138" t="s">
        <v>34</v>
      </c>
      <c r="C5" s="140" t="s">
        <v>2</v>
      </c>
      <c r="D5" s="139">
        <f>'+Мортка'!H4</f>
        <v>255.47</v>
      </c>
      <c r="E5" s="139" t="str">
        <f>'+Юмас,Ямки'!H4</f>
        <v/>
      </c>
      <c r="F5" s="139">
        <f>'+Конда'!H4</f>
        <v>294.98500000000001</v>
      </c>
      <c r="G5" s="139">
        <f>'+Междур'!H4</f>
        <v>258.61500000000001</v>
      </c>
      <c r="H5" s="139">
        <f>'+Болчары'!H4</f>
        <v>290.25</v>
      </c>
      <c r="I5" s="139">
        <f>'+Кума'!H4</f>
        <v>264</v>
      </c>
      <c r="J5" s="139">
        <f>'+Половинка'!H4</f>
        <v>288</v>
      </c>
      <c r="K5" s="139">
        <f>'+Луговой'!H4</f>
        <v>324.16999999999996</v>
      </c>
      <c r="L5" s="139">
        <f>'+Мулымья'!H4</f>
        <v>280.17</v>
      </c>
      <c r="M5" s="139">
        <f>'+Шугур'!H4</f>
        <v>257.41500000000002</v>
      </c>
      <c r="N5" s="139" t="str">
        <f>'+Леуши'!H4</f>
        <v/>
      </c>
      <c r="O5" s="201">
        <f>IFERROR(P5,"")</f>
        <v>279.23055555555561</v>
      </c>
      <c r="P5" s="139">
        <f>AVERAGEIF(D5:N5,"&gt;0")</f>
        <v>279.23055555555561</v>
      </c>
      <c r="Q5" s="139">
        <f>AVERAGE(H5,K5,F5,M5)</f>
        <v>291.70499999999998</v>
      </c>
      <c r="R5" s="198">
        <v>283.147777777778</v>
      </c>
      <c r="S5" s="198">
        <f>Q5/R5*100</f>
        <v>103.02217530696565</v>
      </c>
      <c r="T5" s="139">
        <f>AVERAGE(D5,E5,G5,I5,J5,L5,N5)</f>
        <v>269.25100000000003</v>
      </c>
      <c r="U5" s="139" t="b">
        <f>T5&lt;Q5</f>
        <v>1</v>
      </c>
      <c r="V5" s="199">
        <v>311.64606060606064</v>
      </c>
      <c r="W5" s="198">
        <f>V5-O5</f>
        <v>32.415505050505033</v>
      </c>
      <c r="X5" s="176">
        <v>279.24083333333334</v>
      </c>
      <c r="Y5" s="228">
        <v>276.89666666666665</v>
      </c>
      <c r="Z5" s="228">
        <f>T5/Y5*100</f>
        <v>97.238801478289147</v>
      </c>
      <c r="AA5" s="173"/>
    </row>
    <row r="6" spans="1:27" ht="21.75" customHeight="1" x14ac:dyDescent="0.2">
      <c r="A6" s="33">
        <v>3</v>
      </c>
      <c r="B6" s="138" t="s">
        <v>97</v>
      </c>
      <c r="C6" s="140" t="s">
        <v>2</v>
      </c>
      <c r="D6" s="139">
        <f>'+Мортка'!H5</f>
        <v>166</v>
      </c>
      <c r="E6" s="139" t="str">
        <f>'+Юмас,Ямки'!H5</f>
        <v/>
      </c>
      <c r="F6" s="139">
        <f>'+Конда'!H5</f>
        <v>183.33333333333334</v>
      </c>
      <c r="G6" s="139">
        <f>'+Междур'!H5</f>
        <v>200.5</v>
      </c>
      <c r="H6" s="139">
        <f>'+Болчары'!H5</f>
        <v>176.66666666666666</v>
      </c>
      <c r="I6" s="139">
        <f>'+Кума'!H5</f>
        <v>160</v>
      </c>
      <c r="J6" s="139">
        <f>'+Половинка'!H5</f>
        <v>170</v>
      </c>
      <c r="K6" s="139">
        <f>'+Луговой'!H5</f>
        <v>189</v>
      </c>
      <c r="L6" s="139">
        <f>'+Мулымья'!H5</f>
        <v>204.5</v>
      </c>
      <c r="M6" s="139">
        <f>'+Шугур'!H5</f>
        <v>255</v>
      </c>
      <c r="N6" s="139">
        <f>'+Леуши'!H5</f>
        <v>165</v>
      </c>
      <c r="O6" s="201">
        <f t="shared" ref="O6:O30" si="1">IFERROR(P6,"")</f>
        <v>187</v>
      </c>
      <c r="P6" s="139">
        <f t="shared" si="0"/>
        <v>187</v>
      </c>
      <c r="Q6" s="139">
        <f>AVERAGE(H6,K6,F6,M6)</f>
        <v>201</v>
      </c>
      <c r="R6" s="198">
        <v>241.29166666666666</v>
      </c>
      <c r="S6" s="198">
        <f t="shared" ref="S6:S69" si="2">Q6/R6*100</f>
        <v>83.301675012951137</v>
      </c>
      <c r="T6" s="139">
        <f>AVERAGE(D6,E6,G6,I6,J6,L6,N6)</f>
        <v>177.66666666666666</v>
      </c>
      <c r="U6" s="139" t="b">
        <f t="shared" ref="U6:U60" si="3">T6&lt;Q6</f>
        <v>1</v>
      </c>
      <c r="V6" s="199">
        <v>237.40909090909091</v>
      </c>
      <c r="W6" s="198">
        <f t="shared" ref="W6:W60" si="4">V6-O6</f>
        <v>50.409090909090907</v>
      </c>
      <c r="X6" s="176">
        <v>232.5</v>
      </c>
      <c r="Y6" s="228">
        <v>227.47619047619045</v>
      </c>
      <c r="Z6" s="228">
        <f t="shared" ref="Z6:Z69" si="5">T6/Y6*100</f>
        <v>78.103412183378694</v>
      </c>
      <c r="AA6" s="173"/>
    </row>
    <row r="7" spans="1:27" ht="24.95" customHeight="1" x14ac:dyDescent="0.2">
      <c r="A7" s="33">
        <v>4</v>
      </c>
      <c r="B7" s="138" t="s">
        <v>147</v>
      </c>
      <c r="C7" s="138" t="s">
        <v>2</v>
      </c>
      <c r="D7" s="139" t="str">
        <f>'+Мортка'!H6</f>
        <v/>
      </c>
      <c r="E7" s="139" t="str">
        <f>'+Юмас,Ямки'!H6</f>
        <v/>
      </c>
      <c r="F7" s="139" t="str">
        <f>'+Конда'!H6</f>
        <v/>
      </c>
      <c r="G7" s="139" t="str">
        <f>'+Междур'!H6</f>
        <v/>
      </c>
      <c r="H7" s="139" t="str">
        <f>'+Болчары'!H6</f>
        <v/>
      </c>
      <c r="I7" s="139" t="str">
        <f>'+Кума'!H6</f>
        <v/>
      </c>
      <c r="J7" s="139" t="str">
        <f>'+Половинка'!H6</f>
        <v/>
      </c>
      <c r="K7" s="139" t="str">
        <f>'+Луговой'!H6</f>
        <v/>
      </c>
      <c r="L7" s="139" t="str">
        <f>'+Мулымья'!H6</f>
        <v/>
      </c>
      <c r="M7" s="139" t="str">
        <f>'+Шугур'!H6</f>
        <v/>
      </c>
      <c r="N7" s="139" t="str">
        <f>'+Леуши'!H6</f>
        <v/>
      </c>
      <c r="O7" s="201" t="str">
        <f t="shared" si="1"/>
        <v/>
      </c>
      <c r="P7" s="139" t="e">
        <f t="shared" si="0"/>
        <v>#DIV/0!</v>
      </c>
      <c r="Q7" s="139"/>
      <c r="R7" s="198"/>
      <c r="S7" s="198"/>
      <c r="T7" s="139"/>
      <c r="U7" s="139"/>
      <c r="V7" s="199"/>
      <c r="W7" s="198"/>
      <c r="X7" s="176"/>
      <c r="Y7" s="228"/>
      <c r="Z7" s="228"/>
      <c r="AA7" s="174"/>
    </row>
    <row r="8" spans="1:27" s="11" customFormat="1" ht="24.95" customHeight="1" x14ac:dyDescent="0.2">
      <c r="A8" s="33">
        <v>5</v>
      </c>
      <c r="B8" s="138" t="s">
        <v>122</v>
      </c>
      <c r="C8" s="140" t="s">
        <v>2</v>
      </c>
      <c r="D8" s="139">
        <f>'+Мортка'!H7</f>
        <v>184.5</v>
      </c>
      <c r="E8" s="139" t="str">
        <f>'+Юмас,Ямки'!H7</f>
        <v/>
      </c>
      <c r="F8" s="139" t="str">
        <f>'+Конда'!H7</f>
        <v/>
      </c>
      <c r="G8" s="177">
        <f>'+Междур'!H7</f>
        <v>185</v>
      </c>
      <c r="H8" s="139">
        <f>'+Болчары'!H7</f>
        <v>218</v>
      </c>
      <c r="I8" s="139">
        <f>'+Кума'!H7</f>
        <v>209.33333333333334</v>
      </c>
      <c r="J8" s="139">
        <f>'+Половинка'!H7</f>
        <v>216</v>
      </c>
      <c r="K8" s="139">
        <f>'+Луговой'!H7</f>
        <v>220</v>
      </c>
      <c r="L8" s="139">
        <f>'+Мулымья'!H7</f>
        <v>199</v>
      </c>
      <c r="M8" s="139">
        <f>'+Шугур'!H7</f>
        <v>220</v>
      </c>
      <c r="N8" s="139" t="str">
        <f>'+Леуши'!H7</f>
        <v/>
      </c>
      <c r="O8" s="201">
        <f t="shared" si="1"/>
        <v>206.47916666666669</v>
      </c>
      <c r="P8" s="139">
        <f t="shared" si="0"/>
        <v>206.47916666666669</v>
      </c>
      <c r="Q8" s="139">
        <f>AVERAGE(H8,K8,F8,M8)</f>
        <v>219.33333333333334</v>
      </c>
      <c r="R8" s="198">
        <v>210.08333333333334</v>
      </c>
      <c r="S8" s="198">
        <f t="shared" si="2"/>
        <v>104.4030146767156</v>
      </c>
      <c r="T8" s="139">
        <f>AVERAGE(D8,E8,G8,I8,J8,L8,N8)</f>
        <v>198.76666666666668</v>
      </c>
      <c r="U8" s="139" t="b">
        <f t="shared" si="3"/>
        <v>1</v>
      </c>
      <c r="V8" s="199">
        <v>215.15</v>
      </c>
      <c r="W8" s="198">
        <f t="shared" si="4"/>
        <v>8.6708333333333201</v>
      </c>
      <c r="X8" s="176">
        <v>205.27777777777777</v>
      </c>
      <c r="Y8" s="228">
        <v>201.43333333333334</v>
      </c>
      <c r="Z8" s="228">
        <f t="shared" si="5"/>
        <v>98.676154228032445</v>
      </c>
      <c r="AA8" s="173"/>
    </row>
    <row r="9" spans="1:27" s="77" customFormat="1" ht="23.1" customHeight="1" x14ac:dyDescent="0.2">
      <c r="A9" s="33">
        <v>6</v>
      </c>
      <c r="B9" s="138" t="s">
        <v>43</v>
      </c>
      <c r="C9" s="140" t="s">
        <v>2</v>
      </c>
      <c r="D9" s="139">
        <f>'+Мортка'!H8</f>
        <v>376.5</v>
      </c>
      <c r="E9" s="139" t="str">
        <f>'+Юмас,Ямки'!H8</f>
        <v/>
      </c>
      <c r="F9" s="139" t="str">
        <f>'+Конда'!H8</f>
        <v/>
      </c>
      <c r="G9" s="139">
        <f>'+Междур'!H8</f>
        <v>367.5</v>
      </c>
      <c r="H9" s="141">
        <f>'+Болчары'!H8</f>
        <v>375.5</v>
      </c>
      <c r="I9" s="141">
        <f>'+Кума'!H8</f>
        <v>297.66666666666669</v>
      </c>
      <c r="J9" s="141">
        <f>'+Половинка'!H8</f>
        <v>305</v>
      </c>
      <c r="K9" s="139">
        <f>'+Луговой'!H8</f>
        <v>365.33333333333331</v>
      </c>
      <c r="L9" s="139">
        <f>'+Мулымья'!H8</f>
        <v>329</v>
      </c>
      <c r="M9" s="139">
        <f>'+Шугур'!H8</f>
        <v>350</v>
      </c>
      <c r="N9" s="139">
        <f>'+Леуши'!H8</f>
        <v>335</v>
      </c>
      <c r="O9" s="201">
        <f t="shared" si="1"/>
        <v>344.61111111111109</v>
      </c>
      <c r="P9" s="141">
        <f t="shared" si="0"/>
        <v>344.61111111111109</v>
      </c>
      <c r="Q9" s="139">
        <f>AVERAGE(H9,K9,F9,M9)</f>
        <v>363.61111111111109</v>
      </c>
      <c r="R9" s="198">
        <v>352</v>
      </c>
      <c r="S9" s="198">
        <f t="shared" si="2"/>
        <v>103.2986111111111</v>
      </c>
      <c r="T9" s="139">
        <f>AVERAGE(D9,E9,G9,I9,J9,L9,N9)</f>
        <v>335.11111111111114</v>
      </c>
      <c r="U9" s="139" t="b">
        <f t="shared" si="3"/>
        <v>1</v>
      </c>
      <c r="V9" s="199">
        <v>352.9636363636364</v>
      </c>
      <c r="W9" s="198">
        <f t="shared" si="4"/>
        <v>8.3525252525253109</v>
      </c>
      <c r="X9" s="176">
        <v>334.00999999999993</v>
      </c>
      <c r="Y9" s="228">
        <v>326.3</v>
      </c>
      <c r="Z9" s="228">
        <f t="shared" si="5"/>
        <v>102.70030987162461</v>
      </c>
      <c r="AA9" s="173"/>
    </row>
    <row r="10" spans="1:27" s="8" customFormat="1" ht="24.95" customHeight="1" x14ac:dyDescent="0.2">
      <c r="A10" s="33">
        <v>7</v>
      </c>
      <c r="B10" s="138" t="s">
        <v>45</v>
      </c>
      <c r="C10" s="140" t="s">
        <v>2</v>
      </c>
      <c r="D10" s="139">
        <f>'+Мортка'!H9</f>
        <v>356.66499999999996</v>
      </c>
      <c r="E10" s="139" t="str">
        <f>'+Юмас,Ямки'!H9</f>
        <v/>
      </c>
      <c r="F10" s="139">
        <f>'+Конда'!H9</f>
        <v>370</v>
      </c>
      <c r="G10" s="139" t="str">
        <f>'+Междур'!H9</f>
        <v/>
      </c>
      <c r="H10" s="139">
        <f>'+Болчары'!H9</f>
        <v>385</v>
      </c>
      <c r="I10" s="139" t="str">
        <f>'+Кума'!H9</f>
        <v/>
      </c>
      <c r="J10" s="139">
        <f>'+Половинка'!H9</f>
        <v>340</v>
      </c>
      <c r="K10" s="139">
        <f>'+Луговой'!H9</f>
        <v>360</v>
      </c>
      <c r="L10" s="139">
        <f>'+Мулымья'!H9</f>
        <v>354</v>
      </c>
      <c r="M10" s="139">
        <f>'+Шугур'!H9</f>
        <v>425</v>
      </c>
      <c r="N10" s="139">
        <f>'+Леуши'!H9</f>
        <v>250</v>
      </c>
      <c r="O10" s="201">
        <f t="shared" si="1"/>
        <v>355.083125</v>
      </c>
      <c r="P10" s="139">
        <f t="shared" si="0"/>
        <v>355.083125</v>
      </c>
      <c r="Q10" s="139">
        <f>AVERAGE(H10,ИТОГО!K10,F10,M10)</f>
        <v>385</v>
      </c>
      <c r="R10" s="198">
        <v>368.125</v>
      </c>
      <c r="S10" s="198">
        <f t="shared" si="2"/>
        <v>104.58404074702887</v>
      </c>
      <c r="T10" s="139">
        <f>AVERAGE(D10,E10,G10,I10,J10,L10,N10)</f>
        <v>325.16624999999999</v>
      </c>
      <c r="U10" s="139" t="b">
        <f t="shared" si="3"/>
        <v>1</v>
      </c>
      <c r="V10" s="199">
        <v>367.64099999999996</v>
      </c>
      <c r="W10" s="198">
        <f t="shared" si="4"/>
        <v>12.557874999999967</v>
      </c>
      <c r="X10" s="176">
        <v>350.68333333333334</v>
      </c>
      <c r="Y10" s="228">
        <v>339.05555555555554</v>
      </c>
      <c r="Z10" s="228">
        <f t="shared" si="5"/>
        <v>95.90353105030313</v>
      </c>
      <c r="AA10" s="173"/>
    </row>
    <row r="11" spans="1:27" ht="24.95" customHeight="1" x14ac:dyDescent="0.2">
      <c r="A11" s="33">
        <v>8</v>
      </c>
      <c r="B11" s="138" t="s">
        <v>123</v>
      </c>
      <c r="C11" s="140" t="s">
        <v>2</v>
      </c>
      <c r="D11" s="139">
        <f>'+Мортка'!H10</f>
        <v>371</v>
      </c>
      <c r="E11" s="142" t="str">
        <f>'+Юмас,Ямки'!H10</f>
        <v/>
      </c>
      <c r="F11" s="139" t="str">
        <f>'+Конда'!H10</f>
        <v/>
      </c>
      <c r="G11" s="139" t="str">
        <f>'+Междур'!H10</f>
        <v/>
      </c>
      <c r="H11" s="139"/>
      <c r="I11" s="139"/>
      <c r="J11" s="139"/>
      <c r="K11" s="139"/>
      <c r="L11" s="139"/>
      <c r="M11" s="139" t="str">
        <f>'+Шугур'!H10</f>
        <v/>
      </c>
      <c r="N11" s="139" t="str">
        <f>'+Леуши'!H10</f>
        <v/>
      </c>
      <c r="O11" s="201">
        <f t="shared" si="1"/>
        <v>371</v>
      </c>
      <c r="P11" s="139">
        <f t="shared" si="0"/>
        <v>371</v>
      </c>
      <c r="Q11" s="139"/>
      <c r="R11" s="198"/>
      <c r="S11" s="231"/>
      <c r="T11" s="139"/>
      <c r="U11" s="139"/>
      <c r="V11" s="199"/>
      <c r="W11" s="198"/>
      <c r="X11" s="176"/>
      <c r="Y11" s="228"/>
      <c r="Z11" s="230"/>
      <c r="AA11" s="173"/>
    </row>
    <row r="12" spans="1:27" ht="24.95" customHeight="1" x14ac:dyDescent="0.2">
      <c r="A12" s="33">
        <v>9</v>
      </c>
      <c r="B12" s="138" t="s">
        <v>124</v>
      </c>
      <c r="C12" s="140" t="s">
        <v>2</v>
      </c>
      <c r="D12" s="139" t="str">
        <f>'+Мортка'!H11</f>
        <v/>
      </c>
      <c r="E12" s="139" t="str">
        <f>'+Юмас,Ямки'!H11</f>
        <v/>
      </c>
      <c r="F12" s="139" t="str">
        <f>'+Конда'!H11</f>
        <v/>
      </c>
      <c r="G12" s="139" t="str">
        <f>'+Междур'!H11</f>
        <v/>
      </c>
      <c r="H12" s="139" t="str">
        <f>'+Болчары'!H11</f>
        <v/>
      </c>
      <c r="I12" s="139" t="str">
        <f>'+Кума'!H11</f>
        <v/>
      </c>
      <c r="J12" s="139" t="str">
        <f>'+Половинка'!H11</f>
        <v/>
      </c>
      <c r="K12" s="139"/>
      <c r="L12" s="139" t="str">
        <f>'+Мулымья'!H11</f>
        <v/>
      </c>
      <c r="M12" s="139" t="str">
        <f>'+Шугур'!H11</f>
        <v/>
      </c>
      <c r="N12" s="139" t="str">
        <f>'+Леуши'!H11</f>
        <v/>
      </c>
      <c r="O12" s="201" t="str">
        <f>IFERROR(P12,"")</f>
        <v/>
      </c>
      <c r="P12" s="139" t="e">
        <f t="shared" si="0"/>
        <v>#DIV/0!</v>
      </c>
      <c r="Q12" s="139"/>
      <c r="R12" s="198"/>
      <c r="S12" s="198"/>
      <c r="T12" s="139"/>
      <c r="U12" s="139" t="b">
        <f t="shared" si="3"/>
        <v>0</v>
      </c>
      <c r="V12" s="199">
        <v>350</v>
      </c>
      <c r="W12" s="198"/>
      <c r="X12" s="176" t="s">
        <v>204</v>
      </c>
      <c r="Y12" s="228"/>
      <c r="Z12" s="228"/>
      <c r="AA12" s="173"/>
    </row>
    <row r="13" spans="1:27" ht="24.95" customHeight="1" x14ac:dyDescent="0.2">
      <c r="A13" s="33">
        <v>10</v>
      </c>
      <c r="B13" s="138" t="s">
        <v>125</v>
      </c>
      <c r="C13" s="140" t="s">
        <v>89</v>
      </c>
      <c r="D13" s="139">
        <f>'+Мортка'!H12</f>
        <v>24</v>
      </c>
      <c r="E13" s="139" t="str">
        <f>'+Юмас,Ямки'!H12</f>
        <v/>
      </c>
      <c r="F13" s="139">
        <f>'+Конда'!H12</f>
        <v>23</v>
      </c>
      <c r="G13" s="139">
        <f>'+Междур'!H12</f>
        <v>20</v>
      </c>
      <c r="H13" s="141">
        <f>'+Болчары'!H12</f>
        <v>21.6</v>
      </c>
      <c r="I13" s="141">
        <f>'+Кума'!H12</f>
        <v>20</v>
      </c>
      <c r="J13" s="141">
        <f>'+Половинка'!H12</f>
        <v>21.5</v>
      </c>
      <c r="K13" s="139">
        <f>'+Луговой'!H12</f>
        <v>24</v>
      </c>
      <c r="L13" s="139">
        <f>'+Мулымья'!H12</f>
        <v>22</v>
      </c>
      <c r="M13" s="139" t="str">
        <f>'+Шугур'!H12</f>
        <v/>
      </c>
      <c r="N13" s="139">
        <f>'+Леуши'!H12</f>
        <v>23.799999999999997</v>
      </c>
      <c r="O13" s="201">
        <f>IFERROR(P13,"")</f>
        <v>22.211111111111109</v>
      </c>
      <c r="P13" s="139">
        <f t="shared" si="0"/>
        <v>22.211111111111109</v>
      </c>
      <c r="Q13" s="139">
        <f>AVERAGE(H13,K13,F13,M13)</f>
        <v>22.866666666666664</v>
      </c>
      <c r="R13" s="198">
        <v>22.833333333333332</v>
      </c>
      <c r="S13" s="198">
        <f t="shared" si="2"/>
        <v>100.14598540145985</v>
      </c>
      <c r="T13" s="139">
        <f>AVERAGE(D13,E13,G13,I13,J13,L13,N13)</f>
        <v>21.883333333333336</v>
      </c>
      <c r="U13" s="139" t="b">
        <f t="shared" si="3"/>
        <v>1</v>
      </c>
      <c r="V13" s="199">
        <v>22.398148148148149</v>
      </c>
      <c r="W13" s="198">
        <f t="shared" si="4"/>
        <v>0.18703703703704022</v>
      </c>
      <c r="X13" s="176">
        <v>22.398148148148149</v>
      </c>
      <c r="Y13" s="228">
        <v>22.273809523809522</v>
      </c>
      <c r="Z13" s="228">
        <f t="shared" si="5"/>
        <v>98.246926777124557</v>
      </c>
      <c r="AA13" s="173"/>
    </row>
    <row r="14" spans="1:27" ht="29.25" customHeight="1" x14ac:dyDescent="0.2">
      <c r="A14" s="33">
        <v>11</v>
      </c>
      <c r="B14" s="138" t="s">
        <v>83</v>
      </c>
      <c r="C14" s="140" t="s">
        <v>2</v>
      </c>
      <c r="D14" s="139">
        <f>'+Мортка'!H13</f>
        <v>317.5</v>
      </c>
      <c r="E14" s="139" t="str">
        <f>'+Юмас,Ямки'!H13</f>
        <v/>
      </c>
      <c r="F14" s="139" t="str">
        <f>'+Конда'!H13</f>
        <v/>
      </c>
      <c r="G14" s="139">
        <f>'+Междур'!H13</f>
        <v>293</v>
      </c>
      <c r="H14" s="139">
        <f>'+Болчары'!H13</f>
        <v>357.5</v>
      </c>
      <c r="I14" s="139">
        <f>'+Кума'!H13</f>
        <v>302.5</v>
      </c>
      <c r="J14" s="139">
        <f>'+Половинка'!H13</f>
        <v>311.7</v>
      </c>
      <c r="K14" s="139">
        <f>'+Луговой'!H13</f>
        <v>343.33333333333331</v>
      </c>
      <c r="L14" s="139">
        <f>'+Мулымья'!H13</f>
        <v>289</v>
      </c>
      <c r="M14" s="139">
        <f>'+Шугур'!H13</f>
        <v>400</v>
      </c>
      <c r="N14" s="139" t="str">
        <f>'+Леуши'!H13</f>
        <v/>
      </c>
      <c r="O14" s="201">
        <f t="shared" si="1"/>
        <v>326.81666666666666</v>
      </c>
      <c r="P14" s="139">
        <f t="shared" si="0"/>
        <v>326.81666666666666</v>
      </c>
      <c r="Q14" s="139">
        <f>AVERAGE(H14,K14,F14,M14)</f>
        <v>366.9444444444444</v>
      </c>
      <c r="R14" s="198">
        <v>451.11111111111109</v>
      </c>
      <c r="S14" s="198">
        <f t="shared" si="2"/>
        <v>81.342364532019701</v>
      </c>
      <c r="T14" s="139">
        <f>AVERAGE(D14,E14,G14,I14,J14,L14,N14)</f>
        <v>302.74</v>
      </c>
      <c r="U14" s="139" t="b">
        <f t="shared" si="3"/>
        <v>1</v>
      </c>
      <c r="V14" s="199">
        <v>455.09523809523807</v>
      </c>
      <c r="W14" s="198">
        <f t="shared" si="4"/>
        <v>128.27857142857141</v>
      </c>
      <c r="X14" s="176">
        <v>430.9444444444444</v>
      </c>
      <c r="Y14" s="228">
        <v>410.77777777777777</v>
      </c>
      <c r="Z14" s="228">
        <f t="shared" si="5"/>
        <v>73.699215580200161</v>
      </c>
      <c r="AA14" s="173"/>
    </row>
    <row r="15" spans="1:27" ht="22.5" customHeight="1" x14ac:dyDescent="0.2">
      <c r="A15" s="33">
        <v>12</v>
      </c>
      <c r="B15" s="138" t="s">
        <v>98</v>
      </c>
      <c r="C15" s="140" t="s">
        <v>2</v>
      </c>
      <c r="D15" s="139">
        <f>'+Мортка'!H14</f>
        <v>336</v>
      </c>
      <c r="E15" s="139" t="str">
        <f>'+Юмас,Ямки'!H14</f>
        <v/>
      </c>
      <c r="F15" s="139" t="str">
        <f>'+Конда'!H14</f>
        <v/>
      </c>
      <c r="G15" s="142" t="str">
        <f>'+Междур'!H14</f>
        <v/>
      </c>
      <c r="H15" s="139">
        <f>'+Болчары'!H14</f>
        <v>364.66666666666669</v>
      </c>
      <c r="I15" s="139">
        <f>'+Кума'!H14</f>
        <v>351</v>
      </c>
      <c r="J15" s="139">
        <f>'+Половинка'!H14</f>
        <v>323.5</v>
      </c>
      <c r="K15" s="139">
        <f>'+Луговой'!H14</f>
        <v>353.5</v>
      </c>
      <c r="L15" s="139" t="str">
        <f>'+Мулымья'!H14</f>
        <v/>
      </c>
      <c r="M15" s="139">
        <f>'+Шугур'!H14</f>
        <v>362.5</v>
      </c>
      <c r="N15" s="139" t="str">
        <f>'+Леуши'!H14</f>
        <v/>
      </c>
      <c r="O15" s="201">
        <f t="shared" si="1"/>
        <v>348.52777777777783</v>
      </c>
      <c r="P15" s="139">
        <f t="shared" si="0"/>
        <v>348.52777777777783</v>
      </c>
      <c r="Q15" s="139">
        <f>AVERAGE(H15,K15,F15,M15)</f>
        <v>360.22222222222223</v>
      </c>
      <c r="R15" s="198">
        <v>351.45833333333331</v>
      </c>
      <c r="S15" s="198">
        <f t="shared" si="2"/>
        <v>102.49357834420077</v>
      </c>
      <c r="T15" s="139">
        <f>AVERAGE(D15,E15,G15,I15,J15,L15,N15)</f>
        <v>336.83333333333331</v>
      </c>
      <c r="U15" s="139" t="b">
        <f t="shared" si="3"/>
        <v>1</v>
      </c>
      <c r="V15" s="199">
        <v>338.06666666666666</v>
      </c>
      <c r="W15" s="198">
        <f t="shared" si="4"/>
        <v>-10.461111111111165</v>
      </c>
      <c r="X15" s="176">
        <v>333.31666666666666</v>
      </c>
      <c r="Y15" s="228">
        <v>321.22222222222223</v>
      </c>
      <c r="Z15" s="228">
        <f t="shared" si="5"/>
        <v>104.85991006572119</v>
      </c>
      <c r="AA15" s="175"/>
    </row>
    <row r="16" spans="1:27" ht="22.5" customHeight="1" x14ac:dyDescent="0.2">
      <c r="A16" s="33">
        <v>13</v>
      </c>
      <c r="B16" s="138" t="s">
        <v>32</v>
      </c>
      <c r="C16" s="140" t="s">
        <v>2</v>
      </c>
      <c r="D16" s="139">
        <f>'+Мортка'!H15</f>
        <v>327.6466666666667</v>
      </c>
      <c r="E16" s="139" t="str">
        <f>'+Юмас,Ямки'!H15</f>
        <v/>
      </c>
      <c r="F16" s="139">
        <f>'+Конда'!H15</f>
        <v>366.16499999999996</v>
      </c>
      <c r="G16" s="139">
        <f>'+Междур'!H15</f>
        <v>302.185</v>
      </c>
      <c r="H16" s="141"/>
      <c r="I16" s="141">
        <f>'+Кума'!H15</f>
        <v>364</v>
      </c>
      <c r="J16" s="141">
        <f>'+Половинка'!H15</f>
        <v>328.9</v>
      </c>
      <c r="K16" s="139">
        <f>'+Луговой'!H15</f>
        <v>371.33333333333331</v>
      </c>
      <c r="L16" s="139" t="str">
        <f>'+Мулымья'!H15</f>
        <v/>
      </c>
      <c r="M16" s="139">
        <f>'+Шугур'!H15</f>
        <v>310</v>
      </c>
      <c r="N16" s="139">
        <f>'+Леуши'!H15</f>
        <v>360</v>
      </c>
      <c r="O16" s="201">
        <f t="shared" si="1"/>
        <v>341.27875</v>
      </c>
      <c r="P16" s="139">
        <f t="shared" si="0"/>
        <v>341.27875</v>
      </c>
      <c r="Q16" s="139">
        <f>AVERAGE(H16,K16,F16,M16)</f>
        <v>349.16611111111109</v>
      </c>
      <c r="R16" s="198">
        <v>342.16666666666669</v>
      </c>
      <c r="S16" s="198">
        <f t="shared" si="2"/>
        <v>102.0456242896574</v>
      </c>
      <c r="T16" s="139">
        <f t="shared" ref="T16:T67" si="6">AVERAGE(D16,E16,G16,I16,J16,L16,N16)</f>
        <v>336.54633333333334</v>
      </c>
      <c r="U16" s="139" t="b">
        <f t="shared" si="3"/>
        <v>1</v>
      </c>
      <c r="V16" s="199">
        <v>365.23984848484849</v>
      </c>
      <c r="W16" s="198">
        <f t="shared" si="4"/>
        <v>23.961098484848492</v>
      </c>
      <c r="X16" s="176">
        <v>330.27104166666663</v>
      </c>
      <c r="Y16" s="228">
        <v>323.13366666666667</v>
      </c>
      <c r="Z16" s="228">
        <f t="shared" si="5"/>
        <v>104.15081065523968</v>
      </c>
      <c r="AA16" s="173"/>
    </row>
    <row r="17" spans="1:27" ht="33.75" customHeight="1" x14ac:dyDescent="0.2">
      <c r="A17" s="33">
        <v>14</v>
      </c>
      <c r="B17" s="138" t="s">
        <v>84</v>
      </c>
      <c r="C17" s="140" t="s">
        <v>2</v>
      </c>
      <c r="D17" s="139">
        <f>'+Мортка'!H16</f>
        <v>143.33333333333334</v>
      </c>
      <c r="E17" s="139" t="str">
        <f>'+Юмас,Ямки'!H16</f>
        <v/>
      </c>
      <c r="F17" s="139">
        <f>'+Конда'!H16</f>
        <v>154</v>
      </c>
      <c r="G17" s="139">
        <f>'+Междур'!H16</f>
        <v>135</v>
      </c>
      <c r="H17" s="139" t="str">
        <f>'+Болчары'!H16</f>
        <v/>
      </c>
      <c r="I17" s="139">
        <f>'+Кума'!H16</f>
        <v>144.33333333333334</v>
      </c>
      <c r="J17" s="139" t="str">
        <f>'+Половинка'!H16</f>
        <v/>
      </c>
      <c r="K17" s="139">
        <f>'+Луговой'!H16</f>
        <v>215</v>
      </c>
      <c r="L17" s="139">
        <f>'+Мулымья'!H16</f>
        <v>210</v>
      </c>
      <c r="M17" s="139" t="str">
        <f>'+Шугур'!H16</f>
        <v/>
      </c>
      <c r="N17" s="139" t="str">
        <f>'+Леуши'!H16</f>
        <v/>
      </c>
      <c r="O17" s="201">
        <f t="shared" si="1"/>
        <v>166.94444444444446</v>
      </c>
      <c r="P17" s="139">
        <f t="shared" si="0"/>
        <v>166.94444444444446</v>
      </c>
      <c r="Q17" s="139">
        <f t="shared" ref="Q17:Q47" si="7">AVERAGE(H17,K17,F17,M17)</f>
        <v>184.5</v>
      </c>
      <c r="R17" s="198">
        <v>179.5</v>
      </c>
      <c r="S17" s="198">
        <f t="shared" si="2"/>
        <v>102.78551532033427</v>
      </c>
      <c r="T17" s="139">
        <f t="shared" si="6"/>
        <v>158.16666666666669</v>
      </c>
      <c r="U17" s="139" t="b">
        <f t="shared" si="3"/>
        <v>1</v>
      </c>
      <c r="V17" s="199">
        <v>170.96944444444443</v>
      </c>
      <c r="W17" s="198">
        <f t="shared" si="4"/>
        <v>4.0249999999999773</v>
      </c>
      <c r="X17" s="176">
        <v>160.9722222222222</v>
      </c>
      <c r="Y17" s="228">
        <v>151.70833333333331</v>
      </c>
      <c r="Z17" s="228">
        <f t="shared" si="5"/>
        <v>104.25707223290308</v>
      </c>
      <c r="AA17" s="173"/>
    </row>
    <row r="18" spans="1:27" ht="24.95" customHeight="1" x14ac:dyDescent="0.2">
      <c r="A18" s="33">
        <v>15</v>
      </c>
      <c r="B18" s="138" t="s">
        <v>19</v>
      </c>
      <c r="C18" s="140" t="s">
        <v>2</v>
      </c>
      <c r="D18" s="139">
        <f>'+Мортка'!H17</f>
        <v>2066.6666666666665</v>
      </c>
      <c r="E18" s="139" t="str">
        <f>'+Юмас,Ямки'!H17</f>
        <v/>
      </c>
      <c r="F18" s="139">
        <f>'+Конда'!H17</f>
        <v>2318.1849999999999</v>
      </c>
      <c r="G18" s="139">
        <f>'+Междур'!H17</f>
        <v>1919.6666666666667</v>
      </c>
      <c r="H18" s="185" t="str">
        <f>'+Болчары'!H17</f>
        <v/>
      </c>
      <c r="I18" s="139">
        <f>'+Кума'!H17</f>
        <v>1787.6666666666667</v>
      </c>
      <c r="J18" s="139">
        <f>'+Половинка'!H17</f>
        <v>1980</v>
      </c>
      <c r="K18" s="139">
        <f>'+Луговой'!H17</f>
        <v>2121.1966666666667</v>
      </c>
      <c r="L18" s="139">
        <f>'+Мулымья'!H17</f>
        <v>2065</v>
      </c>
      <c r="M18" s="139">
        <f>'+Шугур'!H17</f>
        <v>2040</v>
      </c>
      <c r="N18" s="139">
        <f>'+Леуши'!H17</f>
        <v>2211.35</v>
      </c>
      <c r="O18" s="201">
        <f t="shared" si="1"/>
        <v>2056.636851851852</v>
      </c>
      <c r="P18" s="139">
        <f t="shared" si="0"/>
        <v>2056.636851851852</v>
      </c>
      <c r="Q18" s="139">
        <f>AVERAGE(H18,K18,F18,M18)</f>
        <v>2159.7938888888889</v>
      </c>
      <c r="R18" s="198">
        <v>2221.172222222222</v>
      </c>
      <c r="S18" s="198">
        <f t="shared" si="2"/>
        <v>97.23666932625666</v>
      </c>
      <c r="T18" s="139">
        <f>AVERAGE(D18,E18,G18,I18,J18,L18,N18)</f>
        <v>2005.0583333333334</v>
      </c>
      <c r="U18" s="139" t="b">
        <f t="shared" si="3"/>
        <v>1</v>
      </c>
      <c r="V18" s="199">
        <v>2119.4824999999996</v>
      </c>
      <c r="W18" s="198">
        <f t="shared" si="4"/>
        <v>62.845648148147575</v>
      </c>
      <c r="X18" s="176">
        <v>2062.4855555555555</v>
      </c>
      <c r="Y18" s="228">
        <v>1983.142222222222</v>
      </c>
      <c r="Z18" s="228">
        <f t="shared" si="5"/>
        <v>101.10512049340331</v>
      </c>
      <c r="AA18" s="173"/>
    </row>
    <row r="19" spans="1:27" ht="21.75" customHeight="1" x14ac:dyDescent="0.2">
      <c r="A19" s="33">
        <v>16</v>
      </c>
      <c r="B19" s="138" t="s">
        <v>148</v>
      </c>
      <c r="C19" s="138" t="s">
        <v>2</v>
      </c>
      <c r="D19" s="139" t="str">
        <f>'+Мортка'!H18</f>
        <v/>
      </c>
      <c r="E19" s="139" t="str">
        <f>'+Юмас,Ямки'!H18</f>
        <v/>
      </c>
      <c r="F19" s="139" t="str">
        <f>'+Конда'!H18</f>
        <v/>
      </c>
      <c r="G19" s="139" t="str">
        <f>'+Междур'!H18</f>
        <v/>
      </c>
      <c r="H19" s="139" t="str">
        <f>'+Болчары'!H18</f>
        <v/>
      </c>
      <c r="I19" s="139" t="str">
        <f>'+Кума'!H18</f>
        <v/>
      </c>
      <c r="J19" s="139" t="str">
        <f>'+Половинка'!H18</f>
        <v/>
      </c>
      <c r="K19" s="139" t="str">
        <f>'+Луговой'!H18</f>
        <v/>
      </c>
      <c r="L19" s="139" t="str">
        <f>'+Мулымья'!H18</f>
        <v/>
      </c>
      <c r="M19" s="139" t="str">
        <f>'+Шугур'!H18</f>
        <v/>
      </c>
      <c r="N19" s="139" t="str">
        <f>'+Леуши'!H18</f>
        <v/>
      </c>
      <c r="O19" s="201" t="str">
        <f t="shared" si="1"/>
        <v/>
      </c>
      <c r="P19" s="139" t="e">
        <f t="shared" si="0"/>
        <v>#DIV/0!</v>
      </c>
      <c r="Q19" s="139"/>
      <c r="R19" s="198"/>
      <c r="S19" s="198"/>
      <c r="T19" s="139"/>
      <c r="U19" s="139"/>
      <c r="V19" s="199"/>
      <c r="W19" s="198"/>
      <c r="X19" s="176"/>
      <c r="Y19" s="228"/>
      <c r="Z19" s="228"/>
      <c r="AA19" s="173"/>
    </row>
    <row r="20" spans="1:27" ht="27.75" customHeight="1" x14ac:dyDescent="0.2">
      <c r="A20" s="33">
        <v>17</v>
      </c>
      <c r="B20" s="138" t="s">
        <v>53</v>
      </c>
      <c r="C20" s="140" t="s">
        <v>2</v>
      </c>
      <c r="D20" s="139">
        <f>'+Мортка'!H19</f>
        <v>279.66666666666669</v>
      </c>
      <c r="E20" s="139" t="str">
        <f>'+Юмас,Ямки'!H19</f>
        <v/>
      </c>
      <c r="F20" s="139">
        <f>'+Конда'!H19</f>
        <v>268.75</v>
      </c>
      <c r="G20" s="139">
        <f>'+Междур'!H19</f>
        <v>292.68666666666667</v>
      </c>
      <c r="H20" s="139">
        <f>'+Болчары'!H19</f>
        <v>224.30500000000001</v>
      </c>
      <c r="I20" s="139">
        <f>'+Кума'!H19</f>
        <v>156.66666666666666</v>
      </c>
      <c r="J20" s="139">
        <f>'+Половинка'!H19</f>
        <v>202.96666666666667</v>
      </c>
      <c r="K20" s="139">
        <f>'+Луговой'!H19</f>
        <v>224.16666666666666</v>
      </c>
      <c r="L20" s="139">
        <f>'+Мулымья'!H19</f>
        <v>151.04999999999998</v>
      </c>
      <c r="M20" s="139">
        <f>'+Шугур'!H19</f>
        <v>282.5</v>
      </c>
      <c r="N20" s="139">
        <f>'+Леуши'!H19</f>
        <v>311.89999999999998</v>
      </c>
      <c r="O20" s="201">
        <f t="shared" si="1"/>
        <v>239.46583333333336</v>
      </c>
      <c r="P20" s="139">
        <f t="shared" si="0"/>
        <v>239.46583333333336</v>
      </c>
      <c r="Q20" s="139">
        <f t="shared" ref="Q20:Q26" si="8">AVERAGE(H20,K20,F20,M20)</f>
        <v>249.93041666666667</v>
      </c>
      <c r="R20" s="198">
        <v>247.916666666667</v>
      </c>
      <c r="S20" s="198">
        <f t="shared" si="2"/>
        <v>100.8122689075629</v>
      </c>
      <c r="T20" s="139">
        <f t="shared" si="6"/>
        <v>232.48944444444442</v>
      </c>
      <c r="U20" s="139" t="b">
        <f t="shared" si="3"/>
        <v>1</v>
      </c>
      <c r="V20" s="199">
        <v>253.58242424242425</v>
      </c>
      <c r="W20" s="198">
        <f t="shared" si="4"/>
        <v>14.116590909090888</v>
      </c>
      <c r="X20" s="176">
        <v>240.148</v>
      </c>
      <c r="Y20" s="228">
        <v>234.96888888888887</v>
      </c>
      <c r="Z20" s="228">
        <f t="shared" si="5"/>
        <v>98.944777559204056</v>
      </c>
      <c r="AA20" s="173"/>
    </row>
    <row r="21" spans="1:27" s="8" customFormat="1" ht="35.25" customHeight="1" x14ac:dyDescent="0.2">
      <c r="A21" s="33">
        <v>18</v>
      </c>
      <c r="B21" s="138" t="s">
        <v>60</v>
      </c>
      <c r="C21" s="140" t="s">
        <v>2</v>
      </c>
      <c r="D21" s="139">
        <f>'+Мортка'!H20</f>
        <v>1966.665</v>
      </c>
      <c r="E21" s="139" t="str">
        <f>'+Юмас,Ямки'!H20</f>
        <v/>
      </c>
      <c r="F21" s="139" t="str">
        <f>'+Конда'!H20</f>
        <v/>
      </c>
      <c r="G21" s="139">
        <f>'+Междур'!H20</f>
        <v>1914.2849999999999</v>
      </c>
      <c r="H21" s="139" t="str">
        <f>'+Болчары'!H20</f>
        <v/>
      </c>
      <c r="I21" s="139" t="str">
        <f>'+Кума'!H20</f>
        <v/>
      </c>
      <c r="J21" s="142" t="str">
        <f>'+Половинка'!H20</f>
        <v/>
      </c>
      <c r="K21" s="139">
        <f>'+Луговой'!H20</f>
        <v>2075</v>
      </c>
      <c r="L21" s="139" t="str">
        <f>'+Мулымья'!H20</f>
        <v/>
      </c>
      <c r="M21" s="139">
        <f>'+Шугур'!H20</f>
        <v>2000</v>
      </c>
      <c r="N21" s="139" t="str">
        <f>'+Леуши'!H20</f>
        <v/>
      </c>
      <c r="O21" s="201">
        <f t="shared" si="1"/>
        <v>1988.9875</v>
      </c>
      <c r="P21" s="139">
        <f t="shared" si="0"/>
        <v>1988.9875</v>
      </c>
      <c r="Q21" s="139">
        <f t="shared" si="8"/>
        <v>2037.5</v>
      </c>
      <c r="R21" s="198">
        <v>2002</v>
      </c>
      <c r="S21" s="198">
        <f t="shared" si="2"/>
        <v>101.77322677322678</v>
      </c>
      <c r="T21" s="139">
        <f t="shared" si="6"/>
        <v>1940.4749999999999</v>
      </c>
      <c r="U21" s="139" t="b">
        <f t="shared" si="3"/>
        <v>1</v>
      </c>
      <c r="V21" s="199">
        <v>1976.4087500000001</v>
      </c>
      <c r="W21" s="198">
        <f t="shared" si="4"/>
        <v>-12.5787499999999</v>
      </c>
      <c r="X21" s="176">
        <v>1946.8728571428571</v>
      </c>
      <c r="Y21" s="228">
        <v>1905.5274999999999</v>
      </c>
      <c r="Z21" s="228">
        <f t="shared" si="5"/>
        <v>101.83400659397464</v>
      </c>
      <c r="AA21" s="173"/>
    </row>
    <row r="22" spans="1:27" s="8" customFormat="1" ht="22.5" customHeight="1" x14ac:dyDescent="0.2">
      <c r="A22" s="33">
        <v>19</v>
      </c>
      <c r="B22" s="138" t="s">
        <v>99</v>
      </c>
      <c r="C22" s="140" t="s">
        <v>2</v>
      </c>
      <c r="D22" s="139">
        <f>'+Мортка'!H21</f>
        <v>363.5</v>
      </c>
      <c r="E22" s="139" t="str">
        <f>'+Юмас,Ямки'!H21</f>
        <v/>
      </c>
      <c r="F22" s="139">
        <f>'+Конда'!H21</f>
        <v>382.5</v>
      </c>
      <c r="G22" s="139">
        <f>'+Междур'!H21</f>
        <v>360</v>
      </c>
      <c r="H22" s="139" t="str">
        <f>'+Болчары'!H21</f>
        <v/>
      </c>
      <c r="I22" s="139">
        <f>'+Кума'!H21</f>
        <v>349</v>
      </c>
      <c r="J22" s="139">
        <f>'+Половинка'!H21</f>
        <v>351.6</v>
      </c>
      <c r="K22" s="139">
        <f>'+Луговой'!H21</f>
        <v>412</v>
      </c>
      <c r="L22" s="139">
        <f>'+Мулымья'!H21</f>
        <v>380</v>
      </c>
      <c r="M22" s="139">
        <f>'+Шугур'!H21</f>
        <v>360</v>
      </c>
      <c r="N22" s="139" t="str">
        <f>'+Леуши'!H21</f>
        <v/>
      </c>
      <c r="O22" s="201">
        <f t="shared" si="1"/>
        <v>369.82499999999999</v>
      </c>
      <c r="P22" s="139">
        <f t="shared" si="0"/>
        <v>369.82499999999999</v>
      </c>
      <c r="Q22" s="139">
        <f t="shared" si="8"/>
        <v>384.83333333333331</v>
      </c>
      <c r="R22" s="198">
        <v>366.875</v>
      </c>
      <c r="S22" s="198">
        <f t="shared" si="2"/>
        <v>104.89494605337875</v>
      </c>
      <c r="T22" s="139">
        <f t="shared" si="6"/>
        <v>360.82</v>
      </c>
      <c r="U22" s="139" t="b">
        <f t="shared" si="3"/>
        <v>1</v>
      </c>
      <c r="V22" s="199">
        <v>361.40909090909093</v>
      </c>
      <c r="W22" s="198">
        <f t="shared" si="4"/>
        <v>-8.4159090909090537</v>
      </c>
      <c r="X22" s="176">
        <v>361.40909090909093</v>
      </c>
      <c r="Y22" s="228">
        <v>358.28571428571428</v>
      </c>
      <c r="Z22" s="228">
        <f t="shared" si="5"/>
        <v>100.707336523126</v>
      </c>
      <c r="AA22" s="173"/>
    </row>
    <row r="23" spans="1:27" s="8" customFormat="1" ht="21" customHeight="1" x14ac:dyDescent="0.2">
      <c r="A23" s="33">
        <v>20</v>
      </c>
      <c r="B23" s="138" t="s">
        <v>39</v>
      </c>
      <c r="C23" s="140" t="s">
        <v>2</v>
      </c>
      <c r="D23" s="139">
        <f>'+Мортка'!H22</f>
        <v>317.5</v>
      </c>
      <c r="E23" s="139" t="str">
        <f>'+Юмас,Ямки'!H22</f>
        <v/>
      </c>
      <c r="F23" s="139">
        <f>'+Конда'!H22</f>
        <v>387.5</v>
      </c>
      <c r="G23" s="139">
        <f>'+Междур'!H22</f>
        <v>307.5</v>
      </c>
      <c r="H23" s="139">
        <f>'+Болчары'!H22</f>
        <v>320</v>
      </c>
      <c r="I23" s="139">
        <f>'+Кума'!H22</f>
        <v>310</v>
      </c>
      <c r="J23" s="139">
        <f>'+Половинка'!H22</f>
        <v>355</v>
      </c>
      <c r="K23" s="139">
        <f>'+Луговой'!H22</f>
        <v>306.33333333333331</v>
      </c>
      <c r="L23" s="139">
        <f>'+Мулымья'!H22</f>
        <v>295</v>
      </c>
      <c r="M23" s="139">
        <f>'+Шугур'!H22</f>
        <v>341</v>
      </c>
      <c r="N23" s="139">
        <f>'+Леуши'!H22</f>
        <v>359</v>
      </c>
      <c r="O23" s="201">
        <f t="shared" si="1"/>
        <v>329.88333333333333</v>
      </c>
      <c r="P23" s="139">
        <f t="shared" si="0"/>
        <v>329.88333333333333</v>
      </c>
      <c r="Q23" s="139">
        <f t="shared" si="8"/>
        <v>338.70833333333331</v>
      </c>
      <c r="R23" s="198">
        <v>341.91666666666669</v>
      </c>
      <c r="S23" s="198">
        <f t="shared" si="2"/>
        <v>99.061662198391403</v>
      </c>
      <c r="T23" s="139">
        <f t="shared" si="6"/>
        <v>324</v>
      </c>
      <c r="U23" s="139" t="b">
        <f t="shared" si="3"/>
        <v>1</v>
      </c>
      <c r="V23" s="199">
        <v>321.15151515151518</v>
      </c>
      <c r="W23" s="198">
        <f t="shared" si="4"/>
        <v>-8.7318181818181415</v>
      </c>
      <c r="X23" s="176">
        <v>321.15151515151518</v>
      </c>
      <c r="Y23" s="228">
        <v>309.28571428571428</v>
      </c>
      <c r="Z23" s="228">
        <f t="shared" si="5"/>
        <v>104.75750577367207</v>
      </c>
      <c r="AA23" s="173"/>
    </row>
    <row r="24" spans="1:27" ht="22.5" customHeight="1" x14ac:dyDescent="0.2">
      <c r="A24" s="33">
        <v>21</v>
      </c>
      <c r="B24" s="138" t="s">
        <v>149</v>
      </c>
      <c r="C24" s="140" t="s">
        <v>2</v>
      </c>
      <c r="D24" s="139">
        <f>'+Мортка'!H23</f>
        <v>154</v>
      </c>
      <c r="E24" s="139" t="str">
        <f>'+Юмас,Ямки'!H23</f>
        <v/>
      </c>
      <c r="F24" s="139">
        <f>'+Конда'!H23</f>
        <v>215</v>
      </c>
      <c r="G24" s="139">
        <f>'+Междур'!H23</f>
        <v>140.26</v>
      </c>
      <c r="H24" s="139">
        <f>'+Болчары'!H23</f>
        <v>171.20499999999998</v>
      </c>
      <c r="I24" s="139">
        <f>'+Кума'!H23</f>
        <v>187</v>
      </c>
      <c r="J24" s="139">
        <f>'+Половинка'!H23</f>
        <v>219.3</v>
      </c>
      <c r="K24" s="139">
        <f>'+Луговой'!H23</f>
        <v>220.92333333333332</v>
      </c>
      <c r="L24" s="139">
        <f>'+Мулымья'!H23</f>
        <v>162.79000000000002</v>
      </c>
      <c r="M24" s="139">
        <f>'+Шугур'!H23</f>
        <v>188.15</v>
      </c>
      <c r="N24" s="139" t="str">
        <f>'+Леуши'!H23</f>
        <v/>
      </c>
      <c r="O24" s="201">
        <f t="shared" si="1"/>
        <v>184.29203703703703</v>
      </c>
      <c r="P24" s="139">
        <f t="shared" si="0"/>
        <v>184.29203703703703</v>
      </c>
      <c r="Q24" s="139">
        <f t="shared" si="8"/>
        <v>198.81958333333333</v>
      </c>
      <c r="R24" s="198">
        <v>197.3475</v>
      </c>
      <c r="S24" s="198">
        <f t="shared" si="2"/>
        <v>100.74593462462576</v>
      </c>
      <c r="T24" s="139">
        <f t="shared" si="6"/>
        <v>172.67</v>
      </c>
      <c r="U24" s="139" t="b">
        <f t="shared" si="3"/>
        <v>1</v>
      </c>
      <c r="V24" s="199">
        <v>187.70227272727271</v>
      </c>
      <c r="W24" s="198">
        <f t="shared" si="4"/>
        <v>3.4102356902356803</v>
      </c>
      <c r="X24" s="176">
        <v>180.65583333333331</v>
      </c>
      <c r="Y24" s="228">
        <v>169.52805555555554</v>
      </c>
      <c r="Z24" s="228">
        <f t="shared" si="5"/>
        <v>101.85334777429497</v>
      </c>
      <c r="AA24" s="173"/>
    </row>
    <row r="25" spans="1:27" ht="29.25" customHeight="1" x14ac:dyDescent="0.2">
      <c r="A25" s="33">
        <v>22</v>
      </c>
      <c r="B25" s="138" t="s">
        <v>150</v>
      </c>
      <c r="C25" s="140" t="s">
        <v>151</v>
      </c>
      <c r="D25" s="139">
        <f>'+Мортка'!H24</f>
        <v>301</v>
      </c>
      <c r="E25" s="139" t="str">
        <f>'+Юмас,Ямки'!H24</f>
        <v/>
      </c>
      <c r="F25" s="139">
        <f>'+Конда'!H24</f>
        <v>330</v>
      </c>
      <c r="G25" s="139">
        <f>'+Междур'!H24</f>
        <v>305</v>
      </c>
      <c r="H25" s="139">
        <f>'+Болчары'!H24</f>
        <v>285</v>
      </c>
      <c r="I25" s="139">
        <f>'+Кума'!H24</f>
        <v>315.83333333333331</v>
      </c>
      <c r="J25" s="139" t="str">
        <f>'+Половинка'!H24</f>
        <v/>
      </c>
      <c r="K25" s="139">
        <f>'+Луговой'!H24</f>
        <v>350</v>
      </c>
      <c r="L25" s="139" t="str">
        <f>'+Мулымья'!H24</f>
        <v/>
      </c>
      <c r="M25" s="139">
        <f>'+Шугур'!H24</f>
        <v>340</v>
      </c>
      <c r="N25" s="139">
        <f>'+Леуши'!H24</f>
        <v>320</v>
      </c>
      <c r="O25" s="201">
        <f t="shared" si="1"/>
        <v>318.35416666666663</v>
      </c>
      <c r="P25" s="139">
        <f t="shared" si="0"/>
        <v>318.35416666666663</v>
      </c>
      <c r="Q25" s="139">
        <f t="shared" si="8"/>
        <v>326.25</v>
      </c>
      <c r="R25" s="198">
        <v>322.57333333333332</v>
      </c>
      <c r="S25" s="198">
        <f t="shared" si="2"/>
        <v>101.13979250196338</v>
      </c>
      <c r="T25" s="139">
        <f t="shared" si="6"/>
        <v>310.45833333333331</v>
      </c>
      <c r="U25" s="139" t="b">
        <f t="shared" si="3"/>
        <v>1</v>
      </c>
      <c r="V25" s="199">
        <v>360.12537037037038</v>
      </c>
      <c r="W25" s="198">
        <f t="shared" si="4"/>
        <v>41.771203703703748</v>
      </c>
      <c r="X25" s="176">
        <v>317.33187499999997</v>
      </c>
      <c r="Y25" s="228">
        <v>314.18700000000001</v>
      </c>
      <c r="Z25" s="228">
        <f t="shared" si="5"/>
        <v>98.813233307976873</v>
      </c>
      <c r="AA25" s="173"/>
    </row>
    <row r="26" spans="1:27" ht="23.1" customHeight="1" x14ac:dyDescent="0.2">
      <c r="A26" s="33">
        <v>23</v>
      </c>
      <c r="B26" s="138" t="s">
        <v>16</v>
      </c>
      <c r="C26" s="140" t="s">
        <v>2</v>
      </c>
      <c r="D26" s="139">
        <f>'+Мортка'!H25</f>
        <v>223.33333333333334</v>
      </c>
      <c r="E26" s="139" t="str">
        <f>'+Юмас,Ямки'!H25</f>
        <v/>
      </c>
      <c r="F26" s="139" t="str">
        <f>'+Конда'!H25</f>
        <v/>
      </c>
      <c r="G26" s="139">
        <f>'+Междур'!H25</f>
        <v>227.5</v>
      </c>
      <c r="H26" s="139">
        <f>'+Болчары'!H25</f>
        <v>270</v>
      </c>
      <c r="I26" s="139">
        <f>'+Кума'!H25</f>
        <v>217.5</v>
      </c>
      <c r="J26" s="139">
        <f>'+Половинка'!H25</f>
        <v>185</v>
      </c>
      <c r="K26" s="139">
        <f>'+Луговой'!H25</f>
        <v>270</v>
      </c>
      <c r="L26" s="139">
        <f>'+Мулымья'!H25</f>
        <v>218</v>
      </c>
      <c r="M26" s="139">
        <f>'+Шугур'!H25</f>
        <v>275</v>
      </c>
      <c r="N26" s="139" t="str">
        <f>'+Леуши'!H25</f>
        <v/>
      </c>
      <c r="O26" s="201">
        <f t="shared" si="1"/>
        <v>235.79166666666669</v>
      </c>
      <c r="P26" s="142">
        <f t="shared" si="0"/>
        <v>235.79166666666669</v>
      </c>
      <c r="Q26" s="139">
        <f t="shared" si="8"/>
        <v>271.66666666666669</v>
      </c>
      <c r="R26" s="198">
        <v>259.324444444444</v>
      </c>
      <c r="S26" s="198">
        <f t="shared" si="2"/>
        <v>104.75937478576833</v>
      </c>
      <c r="T26" s="139">
        <f t="shared" si="6"/>
        <v>214.26666666666671</v>
      </c>
      <c r="U26" s="139" t="b">
        <f t="shared" si="3"/>
        <v>1</v>
      </c>
      <c r="V26" s="200">
        <v>241.38666666666668</v>
      </c>
      <c r="W26" s="198">
        <f t="shared" si="4"/>
        <v>5.5949999999999989</v>
      </c>
      <c r="X26" s="176">
        <v>227.04148148148147</v>
      </c>
      <c r="Y26" s="228">
        <v>210.9</v>
      </c>
      <c r="Z26" s="228">
        <f t="shared" si="5"/>
        <v>101.59633317528056</v>
      </c>
      <c r="AA26" s="173"/>
    </row>
    <row r="27" spans="1:27" s="8" customFormat="1" ht="21.75" customHeight="1" x14ac:dyDescent="0.2">
      <c r="A27" s="33">
        <v>24</v>
      </c>
      <c r="B27" s="138" t="s">
        <v>58</v>
      </c>
      <c r="C27" s="140" t="s">
        <v>2</v>
      </c>
      <c r="D27" s="139" t="str">
        <f>'+Мортка'!H26</f>
        <v/>
      </c>
      <c r="E27" s="139" t="str">
        <f>'+Юмас,Ямки'!H26</f>
        <v/>
      </c>
      <c r="F27" s="139" t="str">
        <f>'+Конда'!H26</f>
        <v/>
      </c>
      <c r="G27" s="139">
        <f>'+Междур'!H26</f>
        <v>395</v>
      </c>
      <c r="H27" s="139">
        <f>'+Болчары'!H26</f>
        <v>390</v>
      </c>
      <c r="I27" s="141">
        <f>'+Кума'!H26</f>
        <v>410</v>
      </c>
      <c r="J27" s="139">
        <f>'+Половинка'!H26</f>
        <v>364</v>
      </c>
      <c r="K27" s="139">
        <f>'+Луговой'!H26</f>
        <v>475</v>
      </c>
      <c r="L27" s="142" t="str">
        <f>'+Мулымья'!H26</f>
        <v/>
      </c>
      <c r="M27" s="139">
        <f>'+Шугур'!H26</f>
        <v>445</v>
      </c>
      <c r="N27" s="139" t="str">
        <f>'+Леуши'!H26</f>
        <v/>
      </c>
      <c r="O27" s="201">
        <f t="shared" si="1"/>
        <v>413.16666666666669</v>
      </c>
      <c r="P27" s="139">
        <f t="shared" si="0"/>
        <v>413.16666666666669</v>
      </c>
      <c r="Q27" s="139">
        <f t="shared" si="7"/>
        <v>436.66666666666669</v>
      </c>
      <c r="R27" s="198">
        <v>431.11111111111097</v>
      </c>
      <c r="S27" s="198">
        <f t="shared" si="2"/>
        <v>101.28865979381447</v>
      </c>
      <c r="T27" s="139">
        <f t="shared" si="6"/>
        <v>389.66666666666669</v>
      </c>
      <c r="U27" s="139" t="b">
        <f t="shared" si="3"/>
        <v>1</v>
      </c>
      <c r="V27" s="199">
        <v>412.79166666666669</v>
      </c>
      <c r="W27" s="198">
        <f t="shared" si="4"/>
        <v>-0.375</v>
      </c>
      <c r="X27" s="176">
        <v>408.72222222222223</v>
      </c>
      <c r="Y27" s="228">
        <v>386.33333333333331</v>
      </c>
      <c r="Z27" s="228">
        <f t="shared" si="5"/>
        <v>100.862812769629</v>
      </c>
      <c r="AA27" s="173"/>
    </row>
    <row r="28" spans="1:27" s="8" customFormat="1" ht="20.25" customHeight="1" x14ac:dyDescent="0.2">
      <c r="A28" s="33">
        <v>25</v>
      </c>
      <c r="B28" s="138" t="s">
        <v>152</v>
      </c>
      <c r="C28" s="140" t="s">
        <v>2</v>
      </c>
      <c r="D28" s="139">
        <f>'+Мортка'!H27</f>
        <v>197</v>
      </c>
      <c r="E28" s="139" t="str">
        <f>'+Юмас,Ямки'!H27</f>
        <v/>
      </c>
      <c r="F28" s="139">
        <f>'+Конда'!H27</f>
        <v>210</v>
      </c>
      <c r="G28" s="139">
        <f>'+Междур'!H27</f>
        <v>220</v>
      </c>
      <c r="H28" s="139">
        <f>'+Болчары'!H27</f>
        <v>266.5</v>
      </c>
      <c r="I28" s="139">
        <f>'+Кума'!H27</f>
        <v>220</v>
      </c>
      <c r="J28" s="139">
        <f>'+Половинка'!H27</f>
        <v>205</v>
      </c>
      <c r="K28" s="139">
        <f>'+Луговой'!H27</f>
        <v>241</v>
      </c>
      <c r="L28" s="139">
        <f>'+Мулымья'!H27</f>
        <v>231</v>
      </c>
      <c r="M28" s="139">
        <f>'+Шугур'!H27</f>
        <v>207.5</v>
      </c>
      <c r="N28" s="139" t="str">
        <f>'+Леуши'!H27</f>
        <v/>
      </c>
      <c r="O28" s="201">
        <f t="shared" si="1"/>
        <v>222</v>
      </c>
      <c r="P28" s="139">
        <f t="shared" si="0"/>
        <v>222</v>
      </c>
      <c r="Q28" s="139">
        <f>AVERAGE(H28,K28,F28,M28)</f>
        <v>231.25</v>
      </c>
      <c r="R28" s="198">
        <v>225</v>
      </c>
      <c r="S28" s="198">
        <f t="shared" si="2"/>
        <v>102.77777777777777</v>
      </c>
      <c r="T28" s="139">
        <f>AVERAGE(D28,E28,G28,I28,J28,L28,N28)</f>
        <v>214.6</v>
      </c>
      <c r="U28" s="139" t="b">
        <f t="shared" si="3"/>
        <v>1</v>
      </c>
      <c r="V28" s="199">
        <v>220.14814814814815</v>
      </c>
      <c r="W28" s="198">
        <f t="shared" si="4"/>
        <v>-1.8518518518518476</v>
      </c>
      <c r="X28" s="176">
        <v>215.16666666666669</v>
      </c>
      <c r="Y28" s="228">
        <v>209.26666666666671</v>
      </c>
      <c r="Z28" s="228">
        <f t="shared" si="5"/>
        <v>102.54858235106718</v>
      </c>
      <c r="AA28" s="173"/>
    </row>
    <row r="29" spans="1:27" s="8" customFormat="1" ht="22.5" customHeight="1" x14ac:dyDescent="0.2">
      <c r="A29" s="33">
        <v>26</v>
      </c>
      <c r="B29" s="138" t="s">
        <v>50</v>
      </c>
      <c r="C29" s="140" t="s">
        <v>2</v>
      </c>
      <c r="D29" s="139">
        <f>'+Мортка'!H28</f>
        <v>37.5</v>
      </c>
      <c r="E29" s="139" t="str">
        <f>'+Юмас,Ямки'!H28</f>
        <v/>
      </c>
      <c r="F29" s="139">
        <f>'+Конда'!H28</f>
        <v>47.5</v>
      </c>
      <c r="G29" s="139">
        <f>'+Междур'!H28</f>
        <v>40</v>
      </c>
      <c r="H29" s="139">
        <f>'+Болчары'!H28</f>
        <v>44.166666666666664</v>
      </c>
      <c r="I29" s="139">
        <f>'+Кума'!H28</f>
        <v>41.666666666666664</v>
      </c>
      <c r="J29" s="139">
        <f>'+Половинка'!H28</f>
        <v>43.5</v>
      </c>
      <c r="K29" s="139">
        <f>'+Луговой'!H28</f>
        <v>48.333333333333336</v>
      </c>
      <c r="L29" s="139">
        <f>'+Мулымья'!H28</f>
        <v>43.5</v>
      </c>
      <c r="M29" s="139">
        <f>'+Шугур'!H28</f>
        <v>65</v>
      </c>
      <c r="N29" s="139" t="str">
        <f>'+Леуши'!H28</f>
        <v/>
      </c>
      <c r="O29" s="201">
        <f t="shared" si="1"/>
        <v>45.685185185185183</v>
      </c>
      <c r="P29" s="139">
        <f t="shared" si="0"/>
        <v>45.685185185185183</v>
      </c>
      <c r="Q29" s="139">
        <f>AVERAGE(H29,K29,F29,M29)</f>
        <v>51.25</v>
      </c>
      <c r="R29" s="198">
        <v>49.166666666666671</v>
      </c>
      <c r="S29" s="198">
        <f t="shared" si="2"/>
        <v>104.2372881355932</v>
      </c>
      <c r="T29" s="139">
        <f t="shared" si="6"/>
        <v>41.233333333333334</v>
      </c>
      <c r="U29" s="139" t="b">
        <f t="shared" si="3"/>
        <v>1</v>
      </c>
      <c r="V29" s="199">
        <v>43.515151515151508</v>
      </c>
      <c r="W29" s="198">
        <f t="shared" si="4"/>
        <v>-2.1700336700336749</v>
      </c>
      <c r="X29" s="176">
        <v>42.999999999999993</v>
      </c>
      <c r="Y29" s="228">
        <v>39.476190476190474</v>
      </c>
      <c r="Z29" s="228">
        <f t="shared" si="5"/>
        <v>104.45114595898674</v>
      </c>
      <c r="AA29" s="175"/>
    </row>
    <row r="30" spans="1:27" s="8" customFormat="1" ht="23.25" customHeight="1" x14ac:dyDescent="0.2">
      <c r="A30" s="33">
        <v>27</v>
      </c>
      <c r="B30" s="138" t="s">
        <v>126</v>
      </c>
      <c r="C30" s="140" t="s">
        <v>2</v>
      </c>
      <c r="D30" s="139">
        <f>'+Мортка'!H29</f>
        <v>22.5</v>
      </c>
      <c r="E30" s="139" t="str">
        <f>'+Юмас,Ямки'!H29</f>
        <v/>
      </c>
      <c r="F30" s="139">
        <f>'+Конда'!H29</f>
        <v>34</v>
      </c>
      <c r="G30" s="139">
        <f>'+Междур'!H29</f>
        <v>41.5</v>
      </c>
      <c r="H30" s="139">
        <f>'+Болчары'!H29</f>
        <v>25.5</v>
      </c>
      <c r="I30" s="139">
        <f>'+Кума'!H29</f>
        <v>23.5</v>
      </c>
      <c r="J30" s="139">
        <f>'+Половинка'!H29</f>
        <v>25</v>
      </c>
      <c r="K30" s="139">
        <f>'+Луговой'!H29</f>
        <v>40.56666666666667</v>
      </c>
      <c r="L30" s="139">
        <f>'+Мулымья'!H29</f>
        <v>40.5</v>
      </c>
      <c r="M30" s="139">
        <f>'+Шугур'!H29</f>
        <v>60</v>
      </c>
      <c r="N30" s="139">
        <f>'+Леуши'!H29</f>
        <v>37</v>
      </c>
      <c r="O30" s="201">
        <f t="shared" si="1"/>
        <v>35.006666666666668</v>
      </c>
      <c r="P30" s="139">
        <f t="shared" si="0"/>
        <v>35.006666666666668</v>
      </c>
      <c r="Q30" s="139">
        <f>AVERAGE(H30,K30,F30,M30)</f>
        <v>40.016666666666666</v>
      </c>
      <c r="R30" s="198">
        <v>41.077777777777776</v>
      </c>
      <c r="S30" s="198">
        <f t="shared" si="2"/>
        <v>97.416824452258595</v>
      </c>
      <c r="T30" s="139">
        <f t="shared" si="6"/>
        <v>31.666666666666668</v>
      </c>
      <c r="U30" s="139" t="b">
        <f t="shared" si="3"/>
        <v>1</v>
      </c>
      <c r="V30" s="199">
        <v>40.729629629629635</v>
      </c>
      <c r="W30" s="198">
        <f t="shared" si="4"/>
        <v>5.722962962962967</v>
      </c>
      <c r="X30" s="176">
        <v>35.842857142857142</v>
      </c>
      <c r="Y30" s="228">
        <v>31.916666666666668</v>
      </c>
      <c r="Z30" s="228">
        <f t="shared" si="5"/>
        <v>99.216710182767613</v>
      </c>
      <c r="AA30" s="175"/>
    </row>
    <row r="31" spans="1:27" ht="22.5" customHeight="1" x14ac:dyDescent="0.2">
      <c r="A31" s="33">
        <v>28</v>
      </c>
      <c r="B31" s="138" t="s">
        <v>190</v>
      </c>
      <c r="C31" s="140" t="s">
        <v>89</v>
      </c>
      <c r="D31" s="139">
        <f>'+Мортка'!H30</f>
        <v>105</v>
      </c>
      <c r="E31" s="139" t="str">
        <f>'+Юмас,Ямки'!H30</f>
        <v/>
      </c>
      <c r="F31" s="139">
        <f>'+Конда'!H30</f>
        <v>111.12</v>
      </c>
      <c r="G31" s="139">
        <f>'+Междур'!H30</f>
        <v>96.10499999999999</v>
      </c>
      <c r="H31" s="141">
        <f>'+Болчары'!H30</f>
        <v>117.22</v>
      </c>
      <c r="I31" s="141">
        <f>'+Кума'!H30</f>
        <v>102.08333333333333</v>
      </c>
      <c r="J31" s="141" t="str">
        <f>'+Половинка'!H30</f>
        <v/>
      </c>
      <c r="K31" s="139">
        <f>'+Луговой'!H30</f>
        <v>105.05</v>
      </c>
      <c r="L31" s="139">
        <f>'+Мулымья'!H30</f>
        <v>96.793333333333337</v>
      </c>
      <c r="M31" s="139">
        <f>'+Шугур'!H30</f>
        <v>110</v>
      </c>
      <c r="N31" s="139">
        <f>'+Леуши'!H30</f>
        <v>109.5</v>
      </c>
      <c r="O31" s="201">
        <f t="shared" ref="O31:O58" si="9">IFERROR(P31,"")</f>
        <v>105.87462962962962</v>
      </c>
      <c r="P31" s="139">
        <f t="shared" ref="P31:P58" si="10">AVERAGEIF(D31:N31,"&gt;0")</f>
        <v>105.87462962962962</v>
      </c>
      <c r="Q31" s="139">
        <f>AVERAGE(H31,K31,F31,M31)</f>
        <v>110.8475</v>
      </c>
      <c r="R31" s="198">
        <v>107.74</v>
      </c>
      <c r="S31" s="198">
        <f t="shared" si="2"/>
        <v>102.88425839985149</v>
      </c>
      <c r="T31" s="139">
        <f t="shared" si="6"/>
        <v>101.89633333333333</v>
      </c>
      <c r="U31" s="139" t="b">
        <f t="shared" si="3"/>
        <v>1</v>
      </c>
      <c r="V31" s="199">
        <v>106.21969696969698</v>
      </c>
      <c r="W31" s="198">
        <f t="shared" si="4"/>
        <v>0.3450673400673594</v>
      </c>
      <c r="X31" s="176">
        <v>106.21969696969698</v>
      </c>
      <c r="Y31" s="228">
        <v>105.35095238095239</v>
      </c>
      <c r="Z31" s="228">
        <f t="shared" si="5"/>
        <v>96.720846874618601</v>
      </c>
      <c r="AA31" s="173"/>
    </row>
    <row r="32" spans="1:27" s="8" customFormat="1" ht="29.25" customHeight="1" x14ac:dyDescent="0.2">
      <c r="A32" s="33">
        <v>29</v>
      </c>
      <c r="B32" s="138" t="s">
        <v>41</v>
      </c>
      <c r="C32" s="140" t="s">
        <v>2</v>
      </c>
      <c r="D32" s="139">
        <f>'+Мортка'!H31</f>
        <v>224.5</v>
      </c>
      <c r="E32" s="139" t="str">
        <f>'+Юмас,Ямки'!H31</f>
        <v/>
      </c>
      <c r="F32" s="139">
        <f>'+Конда'!H31</f>
        <v>272</v>
      </c>
      <c r="G32" s="139">
        <f>'+Междур'!H31</f>
        <v>243.86</v>
      </c>
      <c r="H32" s="139">
        <f>'+Болчары'!H31</f>
        <v>230</v>
      </c>
      <c r="I32" s="139">
        <f>'+Кума'!H31</f>
        <v>220</v>
      </c>
      <c r="J32" s="139">
        <f>'+Половинка'!H31</f>
        <v>290</v>
      </c>
      <c r="K32" s="139">
        <f>'+Луговой'!H31</f>
        <v>230</v>
      </c>
      <c r="L32" s="139" t="str">
        <f>'+Мулымья'!H31</f>
        <v/>
      </c>
      <c r="M32" s="139" t="str">
        <f>'+Шугур'!H31</f>
        <v/>
      </c>
      <c r="N32" s="139" t="str">
        <f>'+Леуши'!H31</f>
        <v/>
      </c>
      <c r="O32" s="201">
        <f t="shared" si="9"/>
        <v>244.33714285714288</v>
      </c>
      <c r="P32" s="139">
        <f t="shared" si="10"/>
        <v>244.33714285714288</v>
      </c>
      <c r="Q32" s="139">
        <f>AVERAGE(H32,K32,F32,M32)</f>
        <v>244</v>
      </c>
      <c r="R32" s="198">
        <v>242.5</v>
      </c>
      <c r="S32" s="198">
        <f t="shared" si="2"/>
        <v>100.61855670103093</v>
      </c>
      <c r="T32" s="139">
        <f t="shared" si="6"/>
        <v>244.59</v>
      </c>
      <c r="U32" s="139" t="b">
        <f t="shared" si="3"/>
        <v>0</v>
      </c>
      <c r="V32" s="199">
        <v>284.40000000000003</v>
      </c>
      <c r="W32" s="198">
        <f t="shared" si="4"/>
        <v>40.062857142857155</v>
      </c>
      <c r="X32" s="176">
        <v>240.625</v>
      </c>
      <c r="Y32" s="228">
        <v>238.75</v>
      </c>
      <c r="Z32" s="228">
        <f t="shared" si="5"/>
        <v>102.44607329842933</v>
      </c>
      <c r="AA32" s="173"/>
    </row>
    <row r="33" spans="1:27" ht="30" customHeight="1" x14ac:dyDescent="0.2">
      <c r="A33" s="33">
        <v>30</v>
      </c>
      <c r="B33" s="138" t="s">
        <v>100</v>
      </c>
      <c r="C33" s="140" t="s">
        <v>2</v>
      </c>
      <c r="D33" s="139" t="str">
        <f>'+Мортка'!H32</f>
        <v/>
      </c>
      <c r="E33" s="139" t="str">
        <f>'+Юмас,Ямки'!H32</f>
        <v/>
      </c>
      <c r="F33" s="139" t="str">
        <f>'+Конда'!H32</f>
        <v/>
      </c>
      <c r="G33" s="139" t="str">
        <f>'+Междур'!H32</f>
        <v/>
      </c>
      <c r="H33" s="139" t="str">
        <f>'+Болчары'!H32</f>
        <v/>
      </c>
      <c r="I33" s="139" t="str">
        <f>'+Кума'!H32</f>
        <v/>
      </c>
      <c r="J33" s="139" t="str">
        <f>'+Половинка'!H32</f>
        <v/>
      </c>
      <c r="K33" s="139" t="str">
        <f>'+Луговой'!H32</f>
        <v/>
      </c>
      <c r="L33" s="139" t="str">
        <f>'+Мулымья'!H32</f>
        <v/>
      </c>
      <c r="M33" s="139" t="str">
        <f>'+Шугур'!H32</f>
        <v/>
      </c>
      <c r="N33" s="139" t="str">
        <f>'+Леуши'!H32</f>
        <v/>
      </c>
      <c r="O33" s="201" t="str">
        <f t="shared" si="9"/>
        <v/>
      </c>
      <c r="P33" s="139" t="e">
        <f t="shared" si="10"/>
        <v>#DIV/0!</v>
      </c>
      <c r="Q33" s="139"/>
      <c r="R33" s="198"/>
      <c r="S33" s="198"/>
      <c r="T33" s="139"/>
      <c r="U33" s="139"/>
      <c r="V33" s="199"/>
      <c r="W33" s="198"/>
      <c r="X33" s="176"/>
      <c r="Y33" s="228"/>
      <c r="Z33" s="228"/>
      <c r="AA33" s="173"/>
    </row>
    <row r="34" spans="1:27" ht="24.95" customHeight="1" x14ac:dyDescent="0.2">
      <c r="A34" s="33">
        <v>31</v>
      </c>
      <c r="B34" s="138" t="s">
        <v>77</v>
      </c>
      <c r="C34" s="140" t="s">
        <v>2</v>
      </c>
      <c r="D34" s="139">
        <f>'+Мортка'!H33</f>
        <v>605.33333333333337</v>
      </c>
      <c r="E34" s="139" t="str">
        <f>'+Юмас,Ямки'!H33</f>
        <v/>
      </c>
      <c r="F34" s="139">
        <f>'+Конда'!H33</f>
        <v>593.5</v>
      </c>
      <c r="G34" s="139">
        <f>'+Междур'!H33</f>
        <v>554.5</v>
      </c>
      <c r="H34" s="139" t="str">
        <f>'+Болчары'!H33</f>
        <v/>
      </c>
      <c r="I34" s="139">
        <f>'+Кума'!H33</f>
        <v>598</v>
      </c>
      <c r="J34" s="139">
        <f>'+Половинка'!H33</f>
        <v>660</v>
      </c>
      <c r="K34" s="139">
        <f>'+Луговой'!H33</f>
        <v>579</v>
      </c>
      <c r="L34" s="139">
        <f>'+Мулымья'!H33</f>
        <v>508.66666666666669</v>
      </c>
      <c r="M34" s="139">
        <f>'+Шугур'!H33</f>
        <v>600</v>
      </c>
      <c r="N34" s="139">
        <f>'+Леуши'!H33</f>
        <v>552.5</v>
      </c>
      <c r="O34" s="201">
        <f t="shared" si="9"/>
        <v>583.5</v>
      </c>
      <c r="P34" s="139">
        <f t="shared" si="10"/>
        <v>583.5</v>
      </c>
      <c r="Q34" s="139">
        <f>AVERAGE(H34,K34,F34,M34)</f>
        <v>590.83333333333337</v>
      </c>
      <c r="R34" s="198">
        <v>598.91666666666663</v>
      </c>
      <c r="S34" s="198">
        <f t="shared" si="2"/>
        <v>98.650340893279548</v>
      </c>
      <c r="T34" s="139">
        <f>AVERAGE(D34,E34,G34,I34,J34,L34,N34)</f>
        <v>579.83333333333337</v>
      </c>
      <c r="U34" s="139" t="b">
        <f t="shared" si="3"/>
        <v>1</v>
      </c>
      <c r="V34" s="199">
        <v>583.69166666666672</v>
      </c>
      <c r="W34" s="198">
        <f t="shared" si="4"/>
        <v>0.19166666666671972</v>
      </c>
      <c r="X34" s="176">
        <v>585.97500000000002</v>
      </c>
      <c r="Y34" s="228">
        <v>580.42857142857144</v>
      </c>
      <c r="Z34" s="228">
        <f t="shared" si="5"/>
        <v>99.897448519156612</v>
      </c>
      <c r="AA34" s="173"/>
    </row>
    <row r="35" spans="1:27" ht="24.95" customHeight="1" x14ac:dyDescent="0.2">
      <c r="A35" s="33">
        <v>32</v>
      </c>
      <c r="B35" s="138" t="s">
        <v>101</v>
      </c>
      <c r="C35" s="140" t="s">
        <v>2</v>
      </c>
      <c r="D35" s="139">
        <f>'+Мортка'!H34</f>
        <v>407.13666666666671</v>
      </c>
      <c r="E35" s="139" t="str">
        <f>'+Юмас,Ямки'!H34</f>
        <v/>
      </c>
      <c r="F35" s="139" t="str">
        <f>'+Конда'!H34</f>
        <v/>
      </c>
      <c r="G35" s="139" t="str">
        <f>'+Междур'!H34</f>
        <v/>
      </c>
      <c r="H35" s="139">
        <f>'+Болчары'!H34</f>
        <v>434.935</v>
      </c>
      <c r="I35" s="139">
        <f>'+Кума'!H34</f>
        <v>364.5</v>
      </c>
      <c r="J35" s="139">
        <f>'+Половинка'!H34</f>
        <v>445.54999999999995</v>
      </c>
      <c r="K35" s="139">
        <f>'+Луговой'!H34</f>
        <v>431.25</v>
      </c>
      <c r="L35" s="139">
        <f>'+Мулымья'!H34</f>
        <v>321.33333333333331</v>
      </c>
      <c r="M35" s="139">
        <f>'+Шугур'!H34</f>
        <v>400.26666666666665</v>
      </c>
      <c r="N35" s="139">
        <f>'+Леуши'!H34</f>
        <v>448</v>
      </c>
      <c r="O35" s="201">
        <f t="shared" si="9"/>
        <v>406.62145833333341</v>
      </c>
      <c r="P35" s="139">
        <f t="shared" si="10"/>
        <v>406.62145833333341</v>
      </c>
      <c r="Q35" s="139">
        <f>AVERAGE(H35,K35,F35,M35)</f>
        <v>422.15055555555551</v>
      </c>
      <c r="R35" s="198">
        <v>419.27888888888901</v>
      </c>
      <c r="S35" s="198">
        <f t="shared" si="2"/>
        <v>100.68490609538597</v>
      </c>
      <c r="T35" s="139">
        <f t="shared" si="6"/>
        <v>397.30399999999997</v>
      </c>
      <c r="U35" s="139" t="b">
        <f t="shared" si="3"/>
        <v>1</v>
      </c>
      <c r="V35" s="199">
        <v>447.70454545454544</v>
      </c>
      <c r="W35" s="198">
        <f t="shared" si="4"/>
        <v>41.083087121212031</v>
      </c>
      <c r="X35" s="176">
        <v>414.95650000000006</v>
      </c>
      <c r="Y35" s="228">
        <v>413.10404761904766</v>
      </c>
      <c r="Z35" s="228">
        <f t="shared" si="5"/>
        <v>96.175286175453294</v>
      </c>
      <c r="AA35" s="173"/>
    </row>
    <row r="36" spans="1:27" ht="24.95" customHeight="1" x14ac:dyDescent="0.2">
      <c r="A36" s="33">
        <v>33</v>
      </c>
      <c r="B36" s="138" t="s">
        <v>49</v>
      </c>
      <c r="C36" s="140" t="s">
        <v>2</v>
      </c>
      <c r="D36" s="139">
        <f>'+Мортка'!H35</f>
        <v>420</v>
      </c>
      <c r="E36" s="139" t="str">
        <f>'+Юмас,Ямки'!H35</f>
        <v/>
      </c>
      <c r="F36" s="139">
        <f>'+Конда'!H35</f>
        <v>508</v>
      </c>
      <c r="G36" s="139">
        <f>'+Междур'!H35</f>
        <v>430</v>
      </c>
      <c r="H36" s="139">
        <f>'+Болчары'!H35</f>
        <v>480</v>
      </c>
      <c r="I36" s="139">
        <f>'+Кума'!H35</f>
        <v>484.66666666666669</v>
      </c>
      <c r="J36" s="139">
        <f>'+Половинка'!H35</f>
        <v>426.66666666666669</v>
      </c>
      <c r="K36" s="139">
        <f>'+Луговой'!H35</f>
        <v>447.33333333333331</v>
      </c>
      <c r="L36" s="139">
        <f>'+Мулымья'!H35</f>
        <v>401.5</v>
      </c>
      <c r="M36" s="139">
        <f>'+Шугур'!H35</f>
        <v>432</v>
      </c>
      <c r="N36" s="139">
        <f>'+Леуши'!H35</f>
        <v>404.5</v>
      </c>
      <c r="O36" s="201">
        <f t="shared" si="9"/>
        <v>443.46666666666658</v>
      </c>
      <c r="P36" s="139">
        <f t="shared" si="10"/>
        <v>443.46666666666658</v>
      </c>
      <c r="Q36" s="139">
        <f>AVERAGE(H36,K36,F36,M36)</f>
        <v>466.83333333333331</v>
      </c>
      <c r="R36" s="198">
        <v>451.08333333333337</v>
      </c>
      <c r="S36" s="198">
        <f t="shared" si="2"/>
        <v>103.49159430999444</v>
      </c>
      <c r="T36" s="139">
        <f>AVERAGE(D36,E36,G36,I36,J36,L36,N36)</f>
        <v>427.88888888888891</v>
      </c>
      <c r="U36" s="139" t="b">
        <f t="shared" si="3"/>
        <v>1</v>
      </c>
      <c r="V36" s="199">
        <v>449.94242424242424</v>
      </c>
      <c r="W36" s="198">
        <f t="shared" si="4"/>
        <v>6.4757575757576546</v>
      </c>
      <c r="X36" s="176">
        <v>435.76060606060605</v>
      </c>
      <c r="Y36" s="228">
        <v>427.00476190476184</v>
      </c>
      <c r="Z36" s="228">
        <f t="shared" si="5"/>
        <v>100.20705319073801</v>
      </c>
      <c r="AA36" s="173"/>
    </row>
    <row r="37" spans="1:27" ht="24.95" customHeight="1" x14ac:dyDescent="0.2">
      <c r="A37" s="33">
        <v>34</v>
      </c>
      <c r="B37" s="138" t="s">
        <v>30</v>
      </c>
      <c r="C37" s="140" t="s">
        <v>2</v>
      </c>
      <c r="D37" s="139">
        <f>'+Мортка'!H36</f>
        <v>346.66666666666669</v>
      </c>
      <c r="E37" s="139" t="str">
        <f>'+Юмас,Ямки'!H36</f>
        <v/>
      </c>
      <c r="F37" s="139">
        <f>'+Конда'!H36</f>
        <v>437.5</v>
      </c>
      <c r="G37" s="139">
        <f>'+Междур'!H36</f>
        <v>395</v>
      </c>
      <c r="H37" s="139">
        <f>'+Болчары'!H36</f>
        <v>432.5</v>
      </c>
      <c r="I37" s="139">
        <f>'+Кума'!H36</f>
        <v>370</v>
      </c>
      <c r="J37" s="139" t="str">
        <f>'+Половинка'!H36</f>
        <v/>
      </c>
      <c r="K37" s="139">
        <f>'+Луговой'!H36</f>
        <v>406.66666666666669</v>
      </c>
      <c r="L37" s="139">
        <f>'+Мулымья'!H36</f>
        <v>372</v>
      </c>
      <c r="M37" s="139">
        <f>'+Шугур'!H36</f>
        <v>400</v>
      </c>
      <c r="N37" s="139" t="str">
        <f>'+Леуши'!H36</f>
        <v/>
      </c>
      <c r="O37" s="201">
        <f t="shared" si="9"/>
        <v>395.04166666666669</v>
      </c>
      <c r="P37" s="139">
        <f t="shared" si="10"/>
        <v>395.04166666666669</v>
      </c>
      <c r="Q37" s="139">
        <f>AVERAGE(H37,K37,F37,M37)</f>
        <v>419.16666666666669</v>
      </c>
      <c r="R37" s="198">
        <v>408.41666666666669</v>
      </c>
      <c r="S37" s="198">
        <f t="shared" si="2"/>
        <v>102.63211589471537</v>
      </c>
      <c r="T37" s="139">
        <f>AVERAGE(D37,E37,G37,I37,J37,L37,N37)</f>
        <v>370.91666666666669</v>
      </c>
      <c r="U37" s="139" t="b">
        <f t="shared" si="3"/>
        <v>1</v>
      </c>
      <c r="V37" s="199">
        <v>406.64199999999994</v>
      </c>
      <c r="W37" s="198">
        <f t="shared" si="4"/>
        <v>11.600333333333253</v>
      </c>
      <c r="X37" s="176">
        <v>383.95574074074074</v>
      </c>
      <c r="Y37" s="228">
        <v>364.387</v>
      </c>
      <c r="Z37" s="228">
        <f t="shared" si="5"/>
        <v>101.79195928138674</v>
      </c>
      <c r="AA37" s="173"/>
    </row>
    <row r="38" spans="1:27" ht="24.95" customHeight="1" x14ac:dyDescent="0.2">
      <c r="A38" s="33">
        <v>35</v>
      </c>
      <c r="B38" s="138" t="s">
        <v>127</v>
      </c>
      <c r="C38" s="140" t="s">
        <v>2</v>
      </c>
      <c r="D38" s="139">
        <f>'+Мортка'!H37</f>
        <v>41</v>
      </c>
      <c r="E38" s="139" t="str">
        <f>'+Юмас,Ямки'!H37</f>
        <v/>
      </c>
      <c r="F38" s="139">
        <f>'+Конда'!H37</f>
        <v>47.5</v>
      </c>
      <c r="G38" s="139">
        <f>'+Междур'!H37</f>
        <v>53.9</v>
      </c>
      <c r="H38" s="139">
        <f>'+Болчары'!H37</f>
        <v>52.2</v>
      </c>
      <c r="I38" s="139">
        <f>'+Кума'!H37</f>
        <v>40</v>
      </c>
      <c r="J38" s="139" t="str">
        <f>'+Половинка'!H37</f>
        <v/>
      </c>
      <c r="K38" s="139">
        <f>'+Луговой'!H37</f>
        <v>47.739999999999995</v>
      </c>
      <c r="L38" s="139">
        <f>'+Мулымья'!H37</f>
        <v>48.25</v>
      </c>
      <c r="M38" s="139">
        <f>'+Шугур'!H37</f>
        <v>47</v>
      </c>
      <c r="N38" s="139">
        <f>'+Леуши'!H37</f>
        <v>30</v>
      </c>
      <c r="O38" s="201">
        <f t="shared" si="9"/>
        <v>45.287777777777784</v>
      </c>
      <c r="P38" s="139">
        <f t="shared" si="10"/>
        <v>45.287777777777784</v>
      </c>
      <c r="Q38" s="139">
        <f>AVERAGE(H38,K38,F38,M38)</f>
        <v>48.61</v>
      </c>
      <c r="R38" s="198">
        <v>46.651666666666664</v>
      </c>
      <c r="S38" s="198">
        <f t="shared" si="2"/>
        <v>104.19777785716838</v>
      </c>
      <c r="T38" s="139">
        <f t="shared" si="6"/>
        <v>42.63</v>
      </c>
      <c r="U38" s="139" t="b">
        <f t="shared" si="3"/>
        <v>1</v>
      </c>
      <c r="V38" s="199">
        <v>51.535757575757572</v>
      </c>
      <c r="W38" s="198">
        <f t="shared" si="4"/>
        <v>6.247979797979788</v>
      </c>
      <c r="X38" s="176">
        <v>44.056296296296289</v>
      </c>
      <c r="Y38" s="228">
        <v>41.98</v>
      </c>
      <c r="Z38" s="228">
        <f t="shared" si="5"/>
        <v>101.54835636017152</v>
      </c>
      <c r="AA38" s="173"/>
    </row>
    <row r="39" spans="1:27" ht="24.95" customHeight="1" x14ac:dyDescent="0.2">
      <c r="A39" s="33">
        <v>36</v>
      </c>
      <c r="B39" s="138" t="s">
        <v>28</v>
      </c>
      <c r="C39" s="140" t="s">
        <v>2</v>
      </c>
      <c r="D39" s="139">
        <f>'+Мортка'!H38</f>
        <v>49.25</v>
      </c>
      <c r="E39" s="139" t="str">
        <f>'+Юмас,Ямки'!H38</f>
        <v/>
      </c>
      <c r="F39" s="139">
        <f>'+Конда'!H38</f>
        <v>49.5</v>
      </c>
      <c r="G39" s="139">
        <f>'+Междур'!H38</f>
        <v>52.800000000000004</v>
      </c>
      <c r="H39" s="139">
        <f>'+Болчары'!H38</f>
        <v>61.48</v>
      </c>
      <c r="I39" s="139">
        <f>'+Кума'!H38</f>
        <v>46.5</v>
      </c>
      <c r="J39" s="139" t="str">
        <f>'+Половинка'!H38</f>
        <v/>
      </c>
      <c r="K39" s="139">
        <f>'+Луговой'!H38</f>
        <v>51</v>
      </c>
      <c r="L39" s="139">
        <f>'+Мулымья'!H38</f>
        <v>56.29</v>
      </c>
      <c r="M39" s="139">
        <f>'+Шугур'!H38</f>
        <v>55</v>
      </c>
      <c r="N39" s="139">
        <f>'+Леуши'!H38</f>
        <v>42.2</v>
      </c>
      <c r="O39" s="201">
        <f t="shared" si="9"/>
        <v>51.557777777777773</v>
      </c>
      <c r="P39" s="139">
        <f t="shared" si="10"/>
        <v>51.557777777777773</v>
      </c>
      <c r="Q39" s="139">
        <f t="shared" si="7"/>
        <v>54.244999999999997</v>
      </c>
      <c r="R39" s="198">
        <v>54.528750000000002</v>
      </c>
      <c r="S39" s="198">
        <f t="shared" si="2"/>
        <v>99.479632304059777</v>
      </c>
      <c r="T39" s="139">
        <f t="shared" si="6"/>
        <v>49.408000000000001</v>
      </c>
      <c r="U39" s="139" t="b">
        <f t="shared" si="3"/>
        <v>1</v>
      </c>
      <c r="V39" s="199">
        <v>57.063484848484855</v>
      </c>
      <c r="W39" s="198">
        <f t="shared" si="4"/>
        <v>5.5057070707070821</v>
      </c>
      <c r="X39" s="176">
        <v>52.158166666666673</v>
      </c>
      <c r="Y39" s="228">
        <v>50.577777777777776</v>
      </c>
      <c r="Z39" s="228">
        <f t="shared" si="5"/>
        <v>97.687170474516705</v>
      </c>
      <c r="AA39" s="173"/>
    </row>
    <row r="40" spans="1:27" ht="24.95" customHeight="1" x14ac:dyDescent="0.2">
      <c r="A40" s="33">
        <v>37</v>
      </c>
      <c r="B40" s="138" t="s">
        <v>21</v>
      </c>
      <c r="C40" s="140" t="s">
        <v>2</v>
      </c>
      <c r="D40" s="139">
        <f>'+Мортка'!H39</f>
        <v>81.416666666666671</v>
      </c>
      <c r="E40" s="139" t="str">
        <f>'+Юмас,Ямки'!H39</f>
        <v/>
      </c>
      <c r="F40" s="139">
        <f>'+Конда'!H39</f>
        <v>85.75</v>
      </c>
      <c r="G40" s="139">
        <f>'+Междур'!H39</f>
        <v>75</v>
      </c>
      <c r="H40" s="139">
        <f>'+Болчары'!H39</f>
        <v>71.666666666666671</v>
      </c>
      <c r="I40" s="139"/>
      <c r="J40" s="139" t="str">
        <f>'+Половинка'!H39</f>
        <v/>
      </c>
      <c r="K40" s="139">
        <f>'+Луговой'!H39</f>
        <v>78.833333333333329</v>
      </c>
      <c r="L40" s="139">
        <f>'+Мулымья'!H39</f>
        <v>85.625</v>
      </c>
      <c r="M40" s="139">
        <f>'+Шугур'!H39</f>
        <v>95</v>
      </c>
      <c r="N40" s="139">
        <f>'+Леуши'!H39</f>
        <v>73.349999999999994</v>
      </c>
      <c r="O40" s="201">
        <f t="shared" si="9"/>
        <v>80.830208333333346</v>
      </c>
      <c r="P40" s="139">
        <f t="shared" si="10"/>
        <v>80.830208333333346</v>
      </c>
      <c r="Q40" s="139">
        <f>AVERAGE(H40,K40,F40,M40)</f>
        <v>82.8125</v>
      </c>
      <c r="R40" s="198">
        <v>95.942499999999995</v>
      </c>
      <c r="S40" s="198">
        <f t="shared" si="2"/>
        <v>86.314719754019336</v>
      </c>
      <c r="T40" s="139">
        <f>AVERAGE(D40,E40,G40,I40,J40,L40,N40)</f>
        <v>78.847916666666663</v>
      </c>
      <c r="U40" s="139" t="b">
        <f t="shared" si="3"/>
        <v>1</v>
      </c>
      <c r="V40" s="199">
        <v>94.151818181818186</v>
      </c>
      <c r="W40" s="198">
        <f t="shared" si="4"/>
        <v>13.32160984848484</v>
      </c>
      <c r="X40" s="176">
        <v>93.943666666666658</v>
      </c>
      <c r="Y40" s="228">
        <v>92.6111111111111</v>
      </c>
      <c r="Z40" s="228">
        <f t="shared" si="5"/>
        <v>85.138722255548899</v>
      </c>
      <c r="AA40" s="173"/>
    </row>
    <row r="41" spans="1:27" s="8" customFormat="1" ht="24.95" customHeight="1" x14ac:dyDescent="0.2">
      <c r="A41" s="33">
        <v>38</v>
      </c>
      <c r="B41" s="138" t="s">
        <v>137</v>
      </c>
      <c r="C41" s="140" t="s">
        <v>2</v>
      </c>
      <c r="D41" s="139">
        <f>'+Мортка'!H40</f>
        <v>65</v>
      </c>
      <c r="E41" s="139" t="str">
        <f>'+Юмас,Ямки'!H40</f>
        <v/>
      </c>
      <c r="F41" s="139" t="str">
        <f>'+Конда'!H40</f>
        <v/>
      </c>
      <c r="G41" s="139">
        <f>'+Междур'!H40</f>
        <v>79.85499999999999</v>
      </c>
      <c r="H41" s="139" t="str">
        <f>'+Болчары'!H40</f>
        <v/>
      </c>
      <c r="I41" s="141" t="str">
        <f>'+Кума'!H40</f>
        <v/>
      </c>
      <c r="J41" s="139">
        <f>'+Половинка'!H40</f>
        <v>87.2</v>
      </c>
      <c r="K41" s="139">
        <f>'+Луговой'!H40</f>
        <v>70</v>
      </c>
      <c r="L41" s="139" t="str">
        <f>'+Мулымья'!H40</f>
        <v/>
      </c>
      <c r="M41" s="139">
        <f>'+Шугур'!H40</f>
        <v>80</v>
      </c>
      <c r="N41" s="139">
        <f>'+Леуши'!H40</f>
        <v>65</v>
      </c>
      <c r="O41" s="201">
        <f t="shared" si="9"/>
        <v>74.509166666666673</v>
      </c>
      <c r="P41" s="139">
        <f t="shared" si="10"/>
        <v>74.509166666666673</v>
      </c>
      <c r="Q41" s="139">
        <f>AVERAGE(H41,K41,F41,M41)</f>
        <v>75</v>
      </c>
      <c r="R41" s="198">
        <v>73.5</v>
      </c>
      <c r="S41" s="198">
        <f t="shared" si="2"/>
        <v>102.04081632653062</v>
      </c>
      <c r="T41" s="139">
        <f>AVERAGE(D41,E41,G41,I41,J41,L41,N41)</f>
        <v>74.263750000000002</v>
      </c>
      <c r="U41" s="139" t="b">
        <f t="shared" si="3"/>
        <v>1</v>
      </c>
      <c r="V41" s="199">
        <v>82.874285714285719</v>
      </c>
      <c r="W41" s="198">
        <f t="shared" si="4"/>
        <v>8.3651190476190465</v>
      </c>
      <c r="X41" s="176">
        <v>73</v>
      </c>
      <c r="Y41" s="228">
        <v>72.875</v>
      </c>
      <c r="Z41" s="228">
        <f t="shared" si="5"/>
        <v>101.90566037735849</v>
      </c>
      <c r="AA41" s="173"/>
    </row>
    <row r="42" spans="1:27" s="8" customFormat="1" ht="24.95" customHeight="1" x14ac:dyDescent="0.2">
      <c r="A42" s="33">
        <v>39</v>
      </c>
      <c r="B42" s="138" t="s">
        <v>22</v>
      </c>
      <c r="C42" s="140" t="s">
        <v>2</v>
      </c>
      <c r="D42" s="139">
        <f>'+Мортка'!H41</f>
        <v>56.666666666666664</v>
      </c>
      <c r="E42" s="139" t="str">
        <f>'+Юмас,Ямки'!H41</f>
        <v/>
      </c>
      <c r="F42" s="139">
        <f>'+Конда'!H41</f>
        <v>61.5</v>
      </c>
      <c r="G42" s="139">
        <f>'+Междур'!H41</f>
        <v>63</v>
      </c>
      <c r="H42" s="139">
        <f>'+Болчары'!H41</f>
        <v>52.230000000000004</v>
      </c>
      <c r="I42" s="139">
        <f>'+Кума'!H41</f>
        <v>59</v>
      </c>
      <c r="J42" s="141" t="str">
        <f>'+Половинка'!H41</f>
        <v/>
      </c>
      <c r="K42" s="139">
        <f>'+Луговой'!H41</f>
        <v>54.466666666666669</v>
      </c>
      <c r="L42" s="139">
        <f>'+Мулымья'!H41</f>
        <v>55.25</v>
      </c>
      <c r="M42" s="139">
        <f>'+Шугур'!H41</f>
        <v>66</v>
      </c>
      <c r="N42" s="139">
        <f>'+Леуши'!H41</f>
        <v>50.4</v>
      </c>
      <c r="O42" s="201">
        <f t="shared" si="9"/>
        <v>57.612592592592591</v>
      </c>
      <c r="P42" s="139">
        <f t="shared" si="10"/>
        <v>57.612592592592591</v>
      </c>
      <c r="Q42" s="139">
        <f>AVERAGE(H42,K42,F42,M42)</f>
        <v>58.549166666666665</v>
      </c>
      <c r="R42" s="198">
        <v>56.182500000000005</v>
      </c>
      <c r="S42" s="198">
        <f t="shared" si="2"/>
        <v>104.21246236224209</v>
      </c>
      <c r="T42" s="139">
        <f>AVERAGE(D42,E42,G42,I42,J42,L42,N42)</f>
        <v>56.86333333333333</v>
      </c>
      <c r="U42" s="139" t="b">
        <f t="shared" si="3"/>
        <v>1</v>
      </c>
      <c r="V42" s="199">
        <v>59.184242424242434</v>
      </c>
      <c r="W42" s="198">
        <f t="shared" si="4"/>
        <v>1.5716498316498431</v>
      </c>
      <c r="X42" s="176">
        <v>55.679666666666662</v>
      </c>
      <c r="Y42" s="228">
        <v>55.344444444444441</v>
      </c>
      <c r="Z42" s="228">
        <f t="shared" si="5"/>
        <v>102.74442882955231</v>
      </c>
      <c r="AA42" s="173"/>
    </row>
    <row r="43" spans="1:27" s="48" customFormat="1" ht="24.95" customHeight="1" x14ac:dyDescent="0.25">
      <c r="A43" s="33">
        <v>40</v>
      </c>
      <c r="B43" s="138" t="s">
        <v>23</v>
      </c>
      <c r="C43" s="140" t="s">
        <v>2</v>
      </c>
      <c r="D43" s="139">
        <f>'+Мортка'!H42</f>
        <v>41.5</v>
      </c>
      <c r="E43" s="139" t="str">
        <f>'+Юмас,Ямки'!H42</f>
        <v/>
      </c>
      <c r="F43" s="139">
        <f>'+Конда'!H42</f>
        <v>49.583333333333336</v>
      </c>
      <c r="G43" s="139">
        <f>'+Междур'!H42</f>
        <v>42.800000000000004</v>
      </c>
      <c r="H43" s="139">
        <f>'+Болчары'!H42</f>
        <v>43.44</v>
      </c>
      <c r="I43" s="139">
        <f>'+Кума'!H42</f>
        <v>37.5</v>
      </c>
      <c r="J43" s="139">
        <f>'+Половинка'!H42</f>
        <v>55</v>
      </c>
      <c r="K43" s="139">
        <f>'+Луговой'!H42</f>
        <v>38.416666666666664</v>
      </c>
      <c r="L43" s="139">
        <f>'+Мулымья'!H42</f>
        <v>47</v>
      </c>
      <c r="M43" s="139">
        <f>'+Шугур'!H42</f>
        <v>49</v>
      </c>
      <c r="N43" s="139" t="str">
        <f>'+Леуши'!H42</f>
        <v/>
      </c>
      <c r="O43" s="201">
        <f t="shared" si="9"/>
        <v>44.915555555555564</v>
      </c>
      <c r="P43" s="139">
        <f t="shared" si="10"/>
        <v>44.915555555555564</v>
      </c>
      <c r="Q43" s="139">
        <f>AVERAGE(H43,K43,F43,M43)</f>
        <v>45.11</v>
      </c>
      <c r="R43" s="198">
        <v>44.02375</v>
      </c>
      <c r="S43" s="198">
        <f t="shared" si="2"/>
        <v>102.46741815497317</v>
      </c>
      <c r="T43" s="139">
        <f>AVERAGE(D43,E43,G43,I43,J43,L43,N43)</f>
        <v>44.760000000000005</v>
      </c>
      <c r="U43" s="139" t="b">
        <f t="shared" si="3"/>
        <v>1</v>
      </c>
      <c r="V43" s="199">
        <v>45.757272727272728</v>
      </c>
      <c r="W43" s="198">
        <f t="shared" si="4"/>
        <v>0.84171717171716409</v>
      </c>
      <c r="X43" s="176">
        <v>43.846166666666662</v>
      </c>
      <c r="Y43" s="228">
        <v>43.727777777777781</v>
      </c>
      <c r="Z43" s="228">
        <f t="shared" si="5"/>
        <v>102.36056409604879</v>
      </c>
      <c r="AA43" s="173"/>
    </row>
    <row r="44" spans="1:27" s="8" customFormat="1" ht="24.95" customHeight="1" x14ac:dyDescent="0.2">
      <c r="A44" s="33">
        <v>41</v>
      </c>
      <c r="B44" s="138" t="s">
        <v>27</v>
      </c>
      <c r="C44" s="140" t="s">
        <v>2</v>
      </c>
      <c r="D44" s="139">
        <f>'+Мортка'!H43</f>
        <v>38.166666666666664</v>
      </c>
      <c r="E44" s="139" t="str">
        <f>'+Юмас,Ямки'!H43</f>
        <v/>
      </c>
      <c r="F44" s="139">
        <f>'+Конда'!H43</f>
        <v>43.613333333333337</v>
      </c>
      <c r="G44" s="139">
        <f>'+Междур'!H43</f>
        <v>43.4</v>
      </c>
      <c r="H44" s="139">
        <f>'+Болчары'!H43</f>
        <v>38.370000000000005</v>
      </c>
      <c r="I44" s="139">
        <f>'+Кума'!H43</f>
        <v>36.5</v>
      </c>
      <c r="J44" s="141" t="str">
        <f>'+Половинка'!H43</f>
        <v/>
      </c>
      <c r="K44" s="139">
        <f>'+Луговой'!H43</f>
        <v>37.646666666666668</v>
      </c>
      <c r="L44" s="139">
        <f>'+Мулымья'!H43</f>
        <v>41</v>
      </c>
      <c r="M44" s="139">
        <f>'+Шугур'!H43</f>
        <v>46</v>
      </c>
      <c r="N44" s="139">
        <f>'+Леуши'!H43</f>
        <v>38</v>
      </c>
      <c r="O44" s="201">
        <f t="shared" si="9"/>
        <v>40.299629629629635</v>
      </c>
      <c r="P44" s="139">
        <f t="shared" si="10"/>
        <v>40.299629629629635</v>
      </c>
      <c r="Q44" s="139">
        <f>AVERAGE(H44,K44,F44,M44)</f>
        <v>41.407500000000006</v>
      </c>
      <c r="R44" s="198">
        <v>45.05</v>
      </c>
      <c r="S44" s="198">
        <f t="shared" si="2"/>
        <v>91.914539400665944</v>
      </c>
      <c r="T44" s="139">
        <f t="shared" si="6"/>
        <v>39.413333333333334</v>
      </c>
      <c r="U44" s="139" t="b">
        <f t="shared" si="3"/>
        <v>1</v>
      </c>
      <c r="V44" s="199">
        <v>48.401060606060604</v>
      </c>
      <c r="W44" s="198">
        <f t="shared" si="4"/>
        <v>8.1014309764309687</v>
      </c>
      <c r="X44" s="176">
        <v>44.38666666666667</v>
      </c>
      <c r="Y44" s="228">
        <v>43.944444444444436</v>
      </c>
      <c r="Z44" s="228">
        <f t="shared" si="5"/>
        <v>89.689001264222526</v>
      </c>
      <c r="AA44" s="173"/>
    </row>
    <row r="45" spans="1:27" s="8" customFormat="1" ht="24.95" customHeight="1" x14ac:dyDescent="0.2">
      <c r="A45" s="33">
        <v>42</v>
      </c>
      <c r="B45" s="138" t="s">
        <v>26</v>
      </c>
      <c r="C45" s="140" t="s">
        <v>2</v>
      </c>
      <c r="D45" s="139">
        <f>'+Мортка'!H44</f>
        <v>60.5</v>
      </c>
      <c r="E45" s="139" t="str">
        <f>'+Юмас,Ямки'!H44</f>
        <v/>
      </c>
      <c r="F45" s="139">
        <f>'+Конда'!H44</f>
        <v>74</v>
      </c>
      <c r="G45" s="139">
        <f>'+Междур'!H44</f>
        <v>62.666666666666664</v>
      </c>
      <c r="H45" s="139">
        <f>'+Болчары'!H44</f>
        <v>49.905000000000001</v>
      </c>
      <c r="I45" s="139">
        <f>'+Кума'!H44</f>
        <v>52</v>
      </c>
      <c r="J45" s="139" t="str">
        <f>'+Половинка'!H44</f>
        <v/>
      </c>
      <c r="K45" s="139">
        <f>'+Луговой'!H44</f>
        <v>56.633333333333333</v>
      </c>
      <c r="L45" s="139">
        <f>'+Мулымья'!H44</f>
        <v>65.25</v>
      </c>
      <c r="M45" s="139">
        <f>'+Шугур'!H44</f>
        <v>77</v>
      </c>
      <c r="N45" s="139">
        <f>'+Леуши'!H44</f>
        <v>59</v>
      </c>
      <c r="O45" s="201">
        <f t="shared" si="9"/>
        <v>61.883888888888883</v>
      </c>
      <c r="P45" s="139">
        <f t="shared" si="10"/>
        <v>61.883888888888883</v>
      </c>
      <c r="Q45" s="139">
        <f t="shared" si="7"/>
        <v>64.384583333333325</v>
      </c>
      <c r="R45" s="198">
        <v>62.646666666666668</v>
      </c>
      <c r="S45" s="198">
        <f t="shared" si="2"/>
        <v>102.77415664573799</v>
      </c>
      <c r="T45" s="139">
        <f>AVERAGE(D45,E45,G45,I45,J45,L45,N45)</f>
        <v>59.883333333333326</v>
      </c>
      <c r="U45" s="139" t="b">
        <f t="shared" si="3"/>
        <v>1</v>
      </c>
      <c r="V45" s="199">
        <v>71.512424242424245</v>
      </c>
      <c r="W45" s="198">
        <f t="shared" si="4"/>
        <v>9.6285353535353622</v>
      </c>
      <c r="X45" s="176">
        <v>60.594814814814804</v>
      </c>
      <c r="Y45" s="228">
        <v>58.953333333333333</v>
      </c>
      <c r="Z45" s="228">
        <f t="shared" si="5"/>
        <v>101.57751894153566</v>
      </c>
      <c r="AA45" s="173"/>
    </row>
    <row r="46" spans="1:27" s="8" customFormat="1" ht="24.95" customHeight="1" x14ac:dyDescent="0.2">
      <c r="A46" s="33">
        <v>43</v>
      </c>
      <c r="B46" s="138" t="s">
        <v>24</v>
      </c>
      <c r="C46" s="140" t="s">
        <v>2</v>
      </c>
      <c r="D46" s="139">
        <f>'+Мортка'!H45</f>
        <v>127</v>
      </c>
      <c r="E46" s="139" t="str">
        <f>'+Юмас,Ямки'!H45</f>
        <v/>
      </c>
      <c r="F46" s="139">
        <f>'+Конда'!H45</f>
        <v>137.33333333333334</v>
      </c>
      <c r="G46" s="139">
        <f>'+Междур'!H45</f>
        <v>131</v>
      </c>
      <c r="H46" s="139">
        <f>'+Болчары'!H45</f>
        <v>126.95666666666666</v>
      </c>
      <c r="I46" s="139">
        <f>'+Кума'!H45</f>
        <v>129</v>
      </c>
      <c r="J46" s="139" t="str">
        <f>'+Половинка'!H45</f>
        <v/>
      </c>
      <c r="K46" s="139">
        <f>'+Луговой'!H45</f>
        <v>132.99666666666667</v>
      </c>
      <c r="L46" s="139">
        <f>'+Мулымья'!H45</f>
        <v>148.25</v>
      </c>
      <c r="M46" s="139">
        <f>'+Шугур'!H45</f>
        <v>130.5</v>
      </c>
      <c r="N46" s="139">
        <f>'+Леуши'!H45</f>
        <v>130</v>
      </c>
      <c r="O46" s="201">
        <f t="shared" si="9"/>
        <v>132.55962962962965</v>
      </c>
      <c r="P46" s="139">
        <f t="shared" si="10"/>
        <v>132.55962962962965</v>
      </c>
      <c r="Q46" s="139">
        <f>AVERAGE(H46,K46,F46,M46)</f>
        <v>131.94666666666666</v>
      </c>
      <c r="R46" s="198">
        <v>128.46166666666664</v>
      </c>
      <c r="S46" s="198">
        <f t="shared" si="2"/>
        <v>102.71287154404038</v>
      </c>
      <c r="T46" s="139">
        <f>AVERAGE(D46,E46,G46,I46,J46,L46,N46)</f>
        <v>133.05000000000001</v>
      </c>
      <c r="U46" s="139" t="b">
        <f t="shared" si="3"/>
        <v>0</v>
      </c>
      <c r="V46" s="199">
        <v>134.61636363636364</v>
      </c>
      <c r="W46" s="198">
        <f t="shared" si="4"/>
        <v>2.0567340067339899</v>
      </c>
      <c r="X46" s="176">
        <v>128.31416666666667</v>
      </c>
      <c r="Y46" s="228">
        <v>128.16666666666669</v>
      </c>
      <c r="Z46" s="228">
        <f t="shared" si="5"/>
        <v>103.81014304291287</v>
      </c>
      <c r="AA46" s="173"/>
    </row>
    <row r="47" spans="1:27" s="8" customFormat="1" ht="24.95" customHeight="1" x14ac:dyDescent="0.2">
      <c r="A47" s="33">
        <v>44</v>
      </c>
      <c r="B47" s="138" t="s">
        <v>29</v>
      </c>
      <c r="C47" s="140" t="s">
        <v>2</v>
      </c>
      <c r="D47" s="139">
        <f>'+Мортка'!H46</f>
        <v>180</v>
      </c>
      <c r="E47" s="139" t="str">
        <f>'+Юмас,Ямки'!H46</f>
        <v/>
      </c>
      <c r="F47" s="139">
        <f>'+Конда'!H46</f>
        <v>225</v>
      </c>
      <c r="G47" s="139">
        <f>'+Междур'!H46</f>
        <v>187</v>
      </c>
      <c r="H47" s="141">
        <f>'+Болчары'!H46</f>
        <v>262.94</v>
      </c>
      <c r="I47" s="141" t="str">
        <f>'+Кума'!H46</f>
        <v/>
      </c>
      <c r="J47" s="141" t="str">
        <f>'+Половинка'!H46</f>
        <v/>
      </c>
      <c r="K47" s="141" t="str">
        <f>'+Луговой'!H46</f>
        <v/>
      </c>
      <c r="L47" s="141" t="str">
        <f>'+Мулымья'!H46</f>
        <v/>
      </c>
      <c r="M47" s="139">
        <f>'+Шугур'!H46</f>
        <v>250</v>
      </c>
      <c r="N47" s="139">
        <f>'+Леуши'!H46</f>
        <v>193</v>
      </c>
      <c r="O47" s="201">
        <f t="shared" si="9"/>
        <v>216.32333333333335</v>
      </c>
      <c r="P47" s="139">
        <f t="shared" si="10"/>
        <v>216.32333333333335</v>
      </c>
      <c r="Q47" s="139">
        <f t="shared" si="7"/>
        <v>245.98000000000002</v>
      </c>
      <c r="R47" s="198">
        <v>247.64499999999998</v>
      </c>
      <c r="S47" s="198">
        <f t="shared" si="2"/>
        <v>99.327666619556226</v>
      </c>
      <c r="T47" s="139">
        <f t="shared" si="6"/>
        <v>186.66666666666666</v>
      </c>
      <c r="U47" s="139" t="b">
        <f t="shared" si="3"/>
        <v>1</v>
      </c>
      <c r="V47" s="199">
        <v>240.61625000000001</v>
      </c>
      <c r="W47" s="198">
        <f t="shared" si="4"/>
        <v>24.292916666666656</v>
      </c>
      <c r="X47" s="176">
        <v>225.84583333333333</v>
      </c>
      <c r="Y47" s="228">
        <v>204.04666666666665</v>
      </c>
      <c r="Z47" s="228">
        <f t="shared" si="5"/>
        <v>91.482340641029836</v>
      </c>
      <c r="AA47" s="173"/>
    </row>
    <row r="48" spans="1:27" s="8" customFormat="1" ht="24.95" customHeight="1" x14ac:dyDescent="0.2">
      <c r="A48" s="33">
        <v>45</v>
      </c>
      <c r="B48" s="138" t="s">
        <v>25</v>
      </c>
      <c r="C48" s="140" t="s">
        <v>2</v>
      </c>
      <c r="D48" s="139">
        <f>'+Мортка'!H47</f>
        <v>32.833333333333336</v>
      </c>
      <c r="E48" s="139" t="str">
        <f>'+Юмас,Ямки'!H47</f>
        <v/>
      </c>
      <c r="F48" s="139">
        <f>'+Конда'!H47</f>
        <v>42.25</v>
      </c>
      <c r="G48" s="139">
        <f>'+Междур'!H47</f>
        <v>40.466666666666669</v>
      </c>
      <c r="H48" s="139">
        <f>'+Болчары'!H47</f>
        <v>38.370000000000005</v>
      </c>
      <c r="I48" s="139">
        <f>'+Кума'!H47</f>
        <v>33.5</v>
      </c>
      <c r="J48" s="139" t="str">
        <f>'+Половинка'!H47</f>
        <v/>
      </c>
      <c r="K48" s="139">
        <f>'+Луговой'!H47</f>
        <v>37</v>
      </c>
      <c r="L48" s="139">
        <f>'+Мулымья'!H47</f>
        <v>39</v>
      </c>
      <c r="M48" s="139">
        <f>'+Шугур'!H47</f>
        <v>45.5</v>
      </c>
      <c r="N48" s="139">
        <f>'+Леуши'!H47</f>
        <v>39.25</v>
      </c>
      <c r="O48" s="201">
        <f t="shared" si="9"/>
        <v>38.68555555555556</v>
      </c>
      <c r="P48" s="139">
        <f t="shared" si="10"/>
        <v>38.68555555555556</v>
      </c>
      <c r="Q48" s="139">
        <f t="shared" ref="Q48:Q70" si="11">AVERAGE(H48,K48,F48,M48)</f>
        <v>40.78</v>
      </c>
      <c r="R48" s="198">
        <v>42.415555555555557</v>
      </c>
      <c r="S48" s="198">
        <f t="shared" si="2"/>
        <v>96.143972337192849</v>
      </c>
      <c r="T48" s="139">
        <f t="shared" ref="T48:T55" si="12">AVERAGE(D48,E48,G48,I48,J48,L48,N48)</f>
        <v>37.010000000000005</v>
      </c>
      <c r="U48" s="139" t="b">
        <f t="shared" si="3"/>
        <v>1</v>
      </c>
      <c r="V48" s="199">
        <v>48.256969696969691</v>
      </c>
      <c r="W48" s="198">
        <f t="shared" si="4"/>
        <v>9.5714141414141309</v>
      </c>
      <c r="X48" s="176">
        <v>40.444074074074074</v>
      </c>
      <c r="Y48" s="228">
        <v>39.458333333333336</v>
      </c>
      <c r="Z48" s="228">
        <f t="shared" si="5"/>
        <v>93.795142555438233</v>
      </c>
      <c r="AA48" s="173"/>
    </row>
    <row r="49" spans="1:27" s="8" customFormat="1" ht="24.95" customHeight="1" x14ac:dyDescent="0.2">
      <c r="A49" s="33">
        <v>46</v>
      </c>
      <c r="B49" s="138" t="s">
        <v>73</v>
      </c>
      <c r="C49" s="140" t="s">
        <v>2</v>
      </c>
      <c r="D49" s="141">
        <f>'+Мортка'!H48</f>
        <v>253.38</v>
      </c>
      <c r="E49" s="141" t="str">
        <f>'+Юмас,Ямки'!H48</f>
        <v/>
      </c>
      <c r="F49" s="141">
        <f>'+Конда'!H48</f>
        <v>253</v>
      </c>
      <c r="G49" s="141">
        <f>'+Междур'!H48</f>
        <v>241.61500000000001</v>
      </c>
      <c r="H49" s="141">
        <f>'+Болчары'!H48</f>
        <v>230.58499999999998</v>
      </c>
      <c r="I49" s="141">
        <f>'+Кума'!H48</f>
        <v>233.75</v>
      </c>
      <c r="J49" s="141">
        <f>'+Половинка'!H48</f>
        <v>222</v>
      </c>
      <c r="K49" s="139">
        <f>'+Луговой'!H48</f>
        <v>246.42</v>
      </c>
      <c r="L49" s="139">
        <f>'+Мулымья'!H48</f>
        <v>249</v>
      </c>
      <c r="M49" s="139">
        <f>'+Шугур'!H48</f>
        <v>240</v>
      </c>
      <c r="N49" s="141">
        <f>'+Леуши'!H48</f>
        <v>249.42</v>
      </c>
      <c r="O49" s="201">
        <f t="shared" si="9"/>
        <v>241.917</v>
      </c>
      <c r="P49" s="139">
        <f t="shared" si="10"/>
        <v>241.917</v>
      </c>
      <c r="Q49" s="139">
        <f t="shared" si="11"/>
        <v>242.50125</v>
      </c>
      <c r="R49" s="198">
        <v>238.54166666666666</v>
      </c>
      <c r="S49" s="198">
        <f t="shared" si="2"/>
        <v>101.65991266375546</v>
      </c>
      <c r="T49" s="139">
        <f t="shared" si="12"/>
        <v>241.5275</v>
      </c>
      <c r="U49" s="139" t="b">
        <f t="shared" si="3"/>
        <v>1</v>
      </c>
      <c r="V49" s="199">
        <v>249.73090909090905</v>
      </c>
      <c r="W49" s="198">
        <f t="shared" si="4"/>
        <v>7.8139090909090498</v>
      </c>
      <c r="X49" s="176">
        <v>236.23878787878786</v>
      </c>
      <c r="Y49" s="228">
        <v>234.92285714285714</v>
      </c>
      <c r="Z49" s="230">
        <f t="shared" si="5"/>
        <v>102.81140921639931</v>
      </c>
      <c r="AA49" s="173"/>
    </row>
    <row r="50" spans="1:27" ht="24.95" customHeight="1" x14ac:dyDescent="0.2">
      <c r="A50" s="33">
        <v>47</v>
      </c>
      <c r="B50" s="138" t="s">
        <v>37</v>
      </c>
      <c r="C50" s="140" t="s">
        <v>2</v>
      </c>
      <c r="D50" s="139">
        <f>'+Мортка'!H49</f>
        <v>353</v>
      </c>
      <c r="E50" s="139" t="str">
        <f>'+Юмас,Ямки'!H49</f>
        <v/>
      </c>
      <c r="F50" s="139">
        <f>'+Конда'!H49</f>
        <v>406.66666666666669</v>
      </c>
      <c r="G50" s="141" t="str">
        <f>'+Междур'!H49</f>
        <v/>
      </c>
      <c r="H50" s="141">
        <f>'+Болчары'!H49</f>
        <v>410</v>
      </c>
      <c r="I50" s="139" t="str">
        <f>'+Кума'!H49</f>
        <v/>
      </c>
      <c r="J50" s="139">
        <f>'+Половинка'!H49</f>
        <v>390</v>
      </c>
      <c r="K50" s="139">
        <f>'+Луговой'!H49</f>
        <v>402.5</v>
      </c>
      <c r="L50" s="139" t="str">
        <f>'+Мулымья'!H49</f>
        <v/>
      </c>
      <c r="M50" s="139">
        <f>'+Шугур'!H49</f>
        <v>410</v>
      </c>
      <c r="N50" s="139" t="str">
        <f>'+Леуши'!H49</f>
        <v/>
      </c>
      <c r="O50" s="201">
        <f t="shared" si="9"/>
        <v>395.36111111111114</v>
      </c>
      <c r="P50" s="139">
        <f t="shared" si="10"/>
        <v>395.36111111111114</v>
      </c>
      <c r="Q50" s="139">
        <f t="shared" si="11"/>
        <v>407.29166666666669</v>
      </c>
      <c r="R50" s="198">
        <v>423.33333333333331</v>
      </c>
      <c r="S50" s="198">
        <f t="shared" si="2"/>
        <v>96.210629921259851</v>
      </c>
      <c r="T50" s="139">
        <f t="shared" si="12"/>
        <v>371.5</v>
      </c>
      <c r="U50" s="139" t="b">
        <f t="shared" si="3"/>
        <v>1</v>
      </c>
      <c r="V50" s="199">
        <v>450.38333333333338</v>
      </c>
      <c r="W50" s="198">
        <f t="shared" si="4"/>
        <v>55.02222222222224</v>
      </c>
      <c r="X50" s="176">
        <v>407.37037037037038</v>
      </c>
      <c r="Y50" s="228">
        <v>394.6</v>
      </c>
      <c r="Z50" s="228">
        <f t="shared" si="5"/>
        <v>94.145970603142416</v>
      </c>
      <c r="AA50" s="173"/>
    </row>
    <row r="51" spans="1:27" ht="40.5" customHeight="1" x14ac:dyDescent="0.2">
      <c r="A51" s="33">
        <v>48</v>
      </c>
      <c r="B51" s="138" t="s">
        <v>153</v>
      </c>
      <c r="C51" s="140" t="s">
        <v>2</v>
      </c>
      <c r="D51" s="139">
        <f>'+Мортка'!H50</f>
        <v>298</v>
      </c>
      <c r="E51" s="139" t="str">
        <f>'+Юмас,Ямки'!H50</f>
        <v/>
      </c>
      <c r="F51" s="139">
        <f>'+Конда'!H50</f>
        <v>305.25</v>
      </c>
      <c r="G51" s="139">
        <f>'+Междур'!H50</f>
        <v>310.33333333333331</v>
      </c>
      <c r="H51" s="141">
        <f>'+Болчары'!H50</f>
        <v>358.75</v>
      </c>
      <c r="I51" s="139">
        <f>'+Кума'!H50</f>
        <v>301.33333333333331</v>
      </c>
      <c r="J51" s="139">
        <f>'+Половинка'!H50</f>
        <v>299.25</v>
      </c>
      <c r="K51" s="139">
        <f>'+Луговой'!H50</f>
        <v>339.75</v>
      </c>
      <c r="L51" s="139">
        <f>'+Мулымья'!H50</f>
        <v>299</v>
      </c>
      <c r="M51" s="139">
        <f>'+Шугур'!H50</f>
        <v>356</v>
      </c>
      <c r="N51" s="139">
        <f>'+Леуши'!H50</f>
        <v>330.85</v>
      </c>
      <c r="O51" s="201">
        <f t="shared" si="9"/>
        <v>319.85166666666663</v>
      </c>
      <c r="P51" s="139">
        <f t="shared" si="10"/>
        <v>319.85166666666663</v>
      </c>
      <c r="Q51" s="139">
        <f t="shared" si="11"/>
        <v>339.9375</v>
      </c>
      <c r="R51" s="198">
        <v>342.4375</v>
      </c>
      <c r="S51" s="198">
        <f t="shared" si="2"/>
        <v>99.26993977003103</v>
      </c>
      <c r="T51" s="139">
        <f t="shared" si="12"/>
        <v>306.46111111111105</v>
      </c>
      <c r="U51" s="139" t="b">
        <f t="shared" si="3"/>
        <v>1</v>
      </c>
      <c r="V51" s="199">
        <v>350.31060606060606</v>
      </c>
      <c r="W51" s="198">
        <f t="shared" si="4"/>
        <v>30.458939393939431</v>
      </c>
      <c r="X51" s="176">
        <v>335.47500000000002</v>
      </c>
      <c r="Y51" s="228">
        <v>330.83333333333331</v>
      </c>
      <c r="Z51" s="228">
        <f t="shared" si="5"/>
        <v>92.63308144416456</v>
      </c>
      <c r="AA51" s="173"/>
    </row>
    <row r="52" spans="1:27" ht="24.95" customHeight="1" x14ac:dyDescent="0.2">
      <c r="A52" s="33">
        <v>49</v>
      </c>
      <c r="B52" s="138" t="s">
        <v>59</v>
      </c>
      <c r="C52" s="140" t="s">
        <v>2</v>
      </c>
      <c r="D52" s="139">
        <f>'+Мортка'!H51</f>
        <v>2412</v>
      </c>
      <c r="E52" s="139" t="str">
        <f>'+Юмас,Ямки'!H51</f>
        <v/>
      </c>
      <c r="F52" s="139">
        <f>'+Конда'!H51</f>
        <v>2500</v>
      </c>
      <c r="G52" s="139">
        <f>'+Междур'!H51</f>
        <v>2150</v>
      </c>
      <c r="H52" s="139">
        <f>'+Болчары'!H51</f>
        <v>2300</v>
      </c>
      <c r="I52" s="139">
        <f>'+Кума'!H51</f>
        <v>2175</v>
      </c>
      <c r="J52" s="139" t="str">
        <f>'+Половинка'!H51</f>
        <v/>
      </c>
      <c r="K52" s="139">
        <f>'+Луговой'!H51</f>
        <v>2250</v>
      </c>
      <c r="L52" s="139">
        <f>'+Мулымья'!H51</f>
        <v>2300</v>
      </c>
      <c r="M52" s="139">
        <f>'+Шугур'!H51</f>
        <v>2166.6666666666665</v>
      </c>
      <c r="N52" s="139">
        <f>'+Леуши'!H51</f>
        <v>1950</v>
      </c>
      <c r="O52" s="201">
        <f t="shared" si="9"/>
        <v>2244.8518518518522</v>
      </c>
      <c r="P52" s="139">
        <f t="shared" si="10"/>
        <v>2244.8518518518522</v>
      </c>
      <c r="Q52" s="139">
        <f t="shared" si="11"/>
        <v>2304.1666666666665</v>
      </c>
      <c r="R52" s="198">
        <v>2287.5</v>
      </c>
      <c r="S52" s="198">
        <f t="shared" si="2"/>
        <v>100.72859744990892</v>
      </c>
      <c r="T52" s="139">
        <f t="shared" si="12"/>
        <v>2197.4</v>
      </c>
      <c r="U52" s="139" t="b">
        <f t="shared" si="3"/>
        <v>1</v>
      </c>
      <c r="V52" s="199">
        <v>2239.9066666666668</v>
      </c>
      <c r="W52" s="198">
        <f t="shared" si="4"/>
        <v>-4.9451851851854371</v>
      </c>
      <c r="X52" s="176">
        <v>2174.25</v>
      </c>
      <c r="Y52" s="228">
        <v>2098.75</v>
      </c>
      <c r="Z52" s="228">
        <f t="shared" si="5"/>
        <v>104.70041691483026</v>
      </c>
      <c r="AA52" s="173"/>
    </row>
    <row r="53" spans="1:27" ht="24.95" customHeight="1" x14ac:dyDescent="0.2">
      <c r="A53" s="33">
        <v>50</v>
      </c>
      <c r="B53" s="138" t="s">
        <v>102</v>
      </c>
      <c r="C53" s="140" t="s">
        <v>2</v>
      </c>
      <c r="D53" s="139">
        <f>'+Мортка'!H52</f>
        <v>212.33333333333334</v>
      </c>
      <c r="E53" s="139" t="str">
        <f>'+Юмас,Ямки'!H52</f>
        <v/>
      </c>
      <c r="F53" s="139">
        <f>'+Конда'!H52</f>
        <v>245</v>
      </c>
      <c r="G53" s="139">
        <f>'+Междур'!H52</f>
        <v>182.5</v>
      </c>
      <c r="H53" s="139">
        <f>'+Болчары'!H52</f>
        <v>221</v>
      </c>
      <c r="I53" s="139">
        <f>'+Кума'!H52</f>
        <v>199</v>
      </c>
      <c r="J53" s="139">
        <f>'+Половинка'!H52</f>
        <v>211.5</v>
      </c>
      <c r="K53" s="139">
        <f>'+Луговой'!H52</f>
        <v>259.5</v>
      </c>
      <c r="L53" s="139">
        <f>'+Мулымья'!H52</f>
        <v>269</v>
      </c>
      <c r="M53" s="139">
        <f>'+Шугур'!H52</f>
        <v>266</v>
      </c>
      <c r="N53" s="139">
        <f>'+Леуши'!H52</f>
        <v>225</v>
      </c>
      <c r="O53" s="201">
        <f t="shared" si="9"/>
        <v>229.08333333333334</v>
      </c>
      <c r="P53" s="139">
        <f t="shared" si="10"/>
        <v>229.08333333333334</v>
      </c>
      <c r="Q53" s="139">
        <f t="shared" si="11"/>
        <v>247.875</v>
      </c>
      <c r="R53" s="198">
        <v>243.16666666666669</v>
      </c>
      <c r="S53" s="198">
        <f t="shared" si="2"/>
        <v>101.93625771076078</v>
      </c>
      <c r="T53" s="139">
        <f t="shared" si="12"/>
        <v>216.55555555555557</v>
      </c>
      <c r="U53" s="139" t="b">
        <f t="shared" si="3"/>
        <v>1</v>
      </c>
      <c r="V53" s="199">
        <v>251.45454545454547</v>
      </c>
      <c r="W53" s="198">
        <f t="shared" si="4"/>
        <v>22.371212121212125</v>
      </c>
      <c r="X53" s="176">
        <v>238.80303030303028</v>
      </c>
      <c r="Y53" s="228">
        <v>236.30952380952382</v>
      </c>
      <c r="Z53" s="228">
        <f t="shared" si="5"/>
        <v>91.640638119227532</v>
      </c>
      <c r="AA53" s="173"/>
    </row>
    <row r="54" spans="1:27" ht="24.95" customHeight="1" x14ac:dyDescent="0.2">
      <c r="A54" s="33">
        <v>51</v>
      </c>
      <c r="B54" s="138" t="s">
        <v>103</v>
      </c>
      <c r="C54" s="140" t="s">
        <v>2</v>
      </c>
      <c r="D54" s="139">
        <f>'+Мортка'!H53</f>
        <v>44</v>
      </c>
      <c r="E54" s="139" t="str">
        <f>'+Юмас,Ямки'!H53</f>
        <v/>
      </c>
      <c r="F54" s="139">
        <f>'+Конда'!H53</f>
        <v>35.5</v>
      </c>
      <c r="G54" s="139">
        <f>'+Междур'!H53</f>
        <v>44.333333333333336</v>
      </c>
      <c r="H54" s="139">
        <f>'+Болчары'!H53</f>
        <v>34.333333333333336</v>
      </c>
      <c r="I54" s="139">
        <f>'+Кума'!H53</f>
        <v>32</v>
      </c>
      <c r="J54" s="139">
        <f>'+Половинка'!H53</f>
        <v>32.5</v>
      </c>
      <c r="K54" s="139">
        <f>'+Луговой'!H53</f>
        <v>42</v>
      </c>
      <c r="L54" s="139">
        <f>'+Мулымья'!H53</f>
        <v>48.166666666666664</v>
      </c>
      <c r="M54" s="139">
        <f>'+Шугур'!H53</f>
        <v>65</v>
      </c>
      <c r="N54" s="139">
        <f>'+Леуши'!H53</f>
        <v>40</v>
      </c>
      <c r="O54" s="201">
        <f t="shared" si="9"/>
        <v>41.783333333333339</v>
      </c>
      <c r="P54" s="139">
        <f t="shared" si="10"/>
        <v>41.783333333333339</v>
      </c>
      <c r="Q54" s="139">
        <f t="shared" si="11"/>
        <v>44.208333333333336</v>
      </c>
      <c r="R54" s="198">
        <v>42.293750000000003</v>
      </c>
      <c r="S54" s="198">
        <f t="shared" si="2"/>
        <v>104.52687059750751</v>
      </c>
      <c r="T54" s="139">
        <f t="shared" si="12"/>
        <v>40.166666666666664</v>
      </c>
      <c r="U54" s="139" t="b">
        <f t="shared" si="3"/>
        <v>1</v>
      </c>
      <c r="V54" s="199">
        <v>42.298484848484854</v>
      </c>
      <c r="W54" s="198">
        <f t="shared" si="4"/>
        <v>0.51515151515151558</v>
      </c>
      <c r="X54" s="176">
        <v>40.296212121212122</v>
      </c>
      <c r="Y54" s="228">
        <v>39.154761904761905</v>
      </c>
      <c r="Z54" s="228">
        <f t="shared" si="5"/>
        <v>102.58437214958953</v>
      </c>
      <c r="AA54" s="175"/>
    </row>
    <row r="55" spans="1:27" ht="27.75" customHeight="1" x14ac:dyDescent="0.2">
      <c r="A55" s="33">
        <v>52</v>
      </c>
      <c r="B55" s="138" t="s">
        <v>104</v>
      </c>
      <c r="C55" s="140" t="s">
        <v>2</v>
      </c>
      <c r="D55" s="139">
        <f>'+Мортка'!H54</f>
        <v>64</v>
      </c>
      <c r="E55" s="139" t="str">
        <f>'+Юмас,Ямки'!H54</f>
        <v/>
      </c>
      <c r="F55" s="139">
        <f>'+Конда'!H54</f>
        <v>69</v>
      </c>
      <c r="G55" s="139">
        <f>'+Междур'!H54</f>
        <v>66.5</v>
      </c>
      <c r="H55" s="139">
        <f>'+Болчары'!H54</f>
        <v>64.355000000000004</v>
      </c>
      <c r="I55" s="139">
        <f>'+Кума'!H54</f>
        <v>61.666666666666664</v>
      </c>
      <c r="J55" s="141" t="str">
        <f>'+Половинка'!H54</f>
        <v/>
      </c>
      <c r="K55" s="141">
        <f>'+Луговой'!H54</f>
        <v>69.2</v>
      </c>
      <c r="L55" s="139">
        <f>'+Мулымья'!H54</f>
        <v>61.5</v>
      </c>
      <c r="M55" s="139">
        <f>'+Шугур'!H54</f>
        <v>67.666666666666671</v>
      </c>
      <c r="N55" s="139">
        <f>'+Леуши'!H54</f>
        <v>67.349999999999994</v>
      </c>
      <c r="O55" s="201">
        <f t="shared" si="9"/>
        <v>65.693148148148154</v>
      </c>
      <c r="P55" s="139">
        <f t="shared" si="10"/>
        <v>65.693148148148154</v>
      </c>
      <c r="Q55" s="139">
        <f t="shared" si="11"/>
        <v>67.555416666666673</v>
      </c>
      <c r="R55" s="198">
        <v>66.339166666666671</v>
      </c>
      <c r="S55" s="198">
        <f t="shared" si="2"/>
        <v>101.8333814865527</v>
      </c>
      <c r="T55" s="139">
        <f t="shared" si="12"/>
        <v>64.203333333333333</v>
      </c>
      <c r="U55" s="139" t="b">
        <f t="shared" si="3"/>
        <v>1</v>
      </c>
      <c r="V55" s="199">
        <v>71.608484848484835</v>
      </c>
      <c r="W55" s="198">
        <f t="shared" si="4"/>
        <v>5.915336700336681</v>
      </c>
      <c r="X55" s="176">
        <v>64.679393939393933</v>
      </c>
      <c r="Y55" s="228">
        <v>63.730952380952374</v>
      </c>
      <c r="Z55" s="228">
        <f t="shared" si="5"/>
        <v>100.74121119288677</v>
      </c>
      <c r="AA55" s="173"/>
    </row>
    <row r="56" spans="1:27" ht="24.95" customHeight="1" x14ac:dyDescent="0.2">
      <c r="A56" s="33">
        <v>53</v>
      </c>
      <c r="B56" s="138" t="s">
        <v>105</v>
      </c>
      <c r="C56" s="140" t="s">
        <v>2</v>
      </c>
      <c r="D56" s="139">
        <f>'+Мортка'!H55</f>
        <v>238</v>
      </c>
      <c r="E56" s="139" t="str">
        <f>'+Юмас,Ямки'!H55</f>
        <v/>
      </c>
      <c r="F56" s="139">
        <f>'+Конда'!H55</f>
        <v>251.33333333333334</v>
      </c>
      <c r="G56" s="139">
        <f>'+Междур'!H55</f>
        <v>252.5</v>
      </c>
      <c r="H56" s="139">
        <f>'+Болчары'!H55</f>
        <v>258</v>
      </c>
      <c r="I56" s="139">
        <f>'+Кума'!H55</f>
        <v>234.66666666666666</v>
      </c>
      <c r="J56" s="139">
        <f>'+Половинка'!H55</f>
        <v>234</v>
      </c>
      <c r="K56" s="139">
        <f>'+Луговой'!H55</f>
        <v>271</v>
      </c>
      <c r="L56" s="139">
        <f>'+Мулымья'!H55</f>
        <v>276</v>
      </c>
      <c r="M56" s="139">
        <f>'+Шугур'!H55</f>
        <v>240</v>
      </c>
      <c r="N56" s="139">
        <f>'+Леуши'!H55</f>
        <v>255</v>
      </c>
      <c r="O56" s="201">
        <f t="shared" si="9"/>
        <v>251.05</v>
      </c>
      <c r="P56" s="139">
        <f t="shared" si="10"/>
        <v>251.05</v>
      </c>
      <c r="Q56" s="139">
        <f t="shared" si="11"/>
        <v>255.08333333333334</v>
      </c>
      <c r="R56" s="198">
        <v>280.875</v>
      </c>
      <c r="S56" s="198">
        <f t="shared" si="2"/>
        <v>90.81738614448895</v>
      </c>
      <c r="T56" s="139">
        <f t="shared" si="6"/>
        <v>248.36111111111109</v>
      </c>
      <c r="U56" s="139" t="b">
        <f t="shared" si="3"/>
        <v>1</v>
      </c>
      <c r="V56" s="199">
        <v>273.13636363636363</v>
      </c>
      <c r="W56" s="198">
        <f t="shared" si="4"/>
        <v>22.086363636363615</v>
      </c>
      <c r="X56" s="176">
        <v>278.66666666666669</v>
      </c>
      <c r="Y56" s="228">
        <v>276.89999999999998</v>
      </c>
      <c r="Z56" s="228">
        <f t="shared" si="5"/>
        <v>89.693431242727016</v>
      </c>
      <c r="AA56" s="173"/>
    </row>
    <row r="57" spans="1:27" ht="24.95" customHeight="1" x14ac:dyDescent="0.2">
      <c r="A57" s="33">
        <v>54</v>
      </c>
      <c r="B57" s="138" t="s">
        <v>128</v>
      </c>
      <c r="C57" s="140" t="s">
        <v>2</v>
      </c>
      <c r="D57" s="139">
        <f>'+Мортка'!H56</f>
        <v>307.5</v>
      </c>
      <c r="E57" s="139" t="str">
        <f>'+Юмас,Ямки'!H56</f>
        <v/>
      </c>
      <c r="F57" s="141">
        <f>'+Конда'!H56</f>
        <v>316.66666666666669</v>
      </c>
      <c r="G57" s="141">
        <f>'+Междур'!H56</f>
        <v>282.5</v>
      </c>
      <c r="H57" s="141" t="str">
        <f>'+Болчары'!H56</f>
        <v/>
      </c>
      <c r="I57" s="141">
        <f>'+Кума'!H56</f>
        <v>294</v>
      </c>
      <c r="J57" s="141">
        <f>'+Половинка'!H56</f>
        <v>281</v>
      </c>
      <c r="K57" s="141">
        <f>'+Луговой'!H56</f>
        <v>320</v>
      </c>
      <c r="L57" s="139" t="str">
        <f>'+Мулымья'!H56</f>
        <v/>
      </c>
      <c r="M57" s="139" t="str">
        <f>'+Шугур'!H56</f>
        <v/>
      </c>
      <c r="N57" s="139" t="str">
        <f>'+Леуши'!H56</f>
        <v/>
      </c>
      <c r="O57" s="201">
        <f t="shared" si="9"/>
        <v>300.27777777777777</v>
      </c>
      <c r="P57" s="139">
        <f t="shared" si="10"/>
        <v>300.27777777777777</v>
      </c>
      <c r="Q57" s="139">
        <f t="shared" si="11"/>
        <v>318.33333333333337</v>
      </c>
      <c r="R57" s="198">
        <v>309</v>
      </c>
      <c r="S57" s="198">
        <f t="shared" si="2"/>
        <v>103.02049622437974</v>
      </c>
      <c r="T57" s="139">
        <f t="shared" si="6"/>
        <v>291.25</v>
      </c>
      <c r="U57" s="139" t="b">
        <f t="shared" si="3"/>
        <v>1</v>
      </c>
      <c r="V57" s="199">
        <v>312.11111111111109</v>
      </c>
      <c r="W57" s="198">
        <f t="shared" si="4"/>
        <v>11.833333333333314</v>
      </c>
      <c r="X57" s="176">
        <v>287.83333333333331</v>
      </c>
      <c r="Y57" s="228">
        <v>279.36666666666667</v>
      </c>
      <c r="Z57" s="228">
        <f t="shared" si="5"/>
        <v>104.25366901324425</v>
      </c>
      <c r="AA57" s="173"/>
    </row>
    <row r="58" spans="1:27" ht="39" customHeight="1" x14ac:dyDescent="0.2">
      <c r="A58" s="33">
        <v>55</v>
      </c>
      <c r="B58" s="138" t="s">
        <v>15</v>
      </c>
      <c r="C58" s="140" t="s">
        <v>89</v>
      </c>
      <c r="D58" s="139">
        <f>'+Мортка'!H57</f>
        <v>148.36666666666667</v>
      </c>
      <c r="E58" s="139" t="str">
        <f>'+Юмас,Ямки'!H57</f>
        <v/>
      </c>
      <c r="F58" s="139">
        <f>'+Конда'!H57</f>
        <v>158.08499999999998</v>
      </c>
      <c r="G58" s="139">
        <f>'+Междур'!H57</f>
        <v>164.66666666666666</v>
      </c>
      <c r="H58" s="139">
        <f>'+Болчары'!H57</f>
        <v>153.76333333333332</v>
      </c>
      <c r="I58" s="139">
        <f>'+Кума'!H57</f>
        <v>153</v>
      </c>
      <c r="J58" s="139">
        <f>'+Половинка'!H57</f>
        <v>142.30000000000001</v>
      </c>
      <c r="K58" s="139">
        <f>'+Луговой'!H57</f>
        <v>152.16666666666666</v>
      </c>
      <c r="L58" s="139">
        <f>'+Мулымья'!H57</f>
        <v>147.25</v>
      </c>
      <c r="M58" s="139">
        <f>'+Шугур'!H57</f>
        <v>174.7</v>
      </c>
      <c r="N58" s="139">
        <f>'+Леуши'!H57</f>
        <v>150.5</v>
      </c>
      <c r="O58" s="201">
        <f t="shared" si="9"/>
        <v>154.47983333333335</v>
      </c>
      <c r="P58" s="139">
        <f t="shared" si="10"/>
        <v>154.47983333333335</v>
      </c>
      <c r="Q58" s="139">
        <f t="shared" si="11"/>
        <v>159.67874999999998</v>
      </c>
      <c r="R58" s="198">
        <v>155.09166666666667</v>
      </c>
      <c r="S58" s="198">
        <f t="shared" si="2"/>
        <v>102.95765944871312</v>
      </c>
      <c r="T58" s="139">
        <f t="shared" si="6"/>
        <v>151.01388888888889</v>
      </c>
      <c r="U58" s="139" t="b">
        <f t="shared" si="3"/>
        <v>1</v>
      </c>
      <c r="V58" s="199">
        <v>154.60909090909092</v>
      </c>
      <c r="W58" s="198">
        <f t="shared" si="4"/>
        <v>0.12925757575757757</v>
      </c>
      <c r="X58" s="176">
        <v>154.08484848484849</v>
      </c>
      <c r="Y58" s="228">
        <v>153.50952380952384</v>
      </c>
      <c r="Z58" s="228">
        <f t="shared" si="5"/>
        <v>98.374280071553372</v>
      </c>
      <c r="AA58" s="173"/>
    </row>
    <row r="59" spans="1:27" ht="24.95" customHeight="1" x14ac:dyDescent="0.2">
      <c r="A59" s="33">
        <v>56</v>
      </c>
      <c r="B59" s="138" t="s">
        <v>199</v>
      </c>
      <c r="C59" s="140" t="s">
        <v>2</v>
      </c>
      <c r="D59" s="139">
        <f>'+Мортка'!H58</f>
        <v>931.85333333333335</v>
      </c>
      <c r="E59" s="139" t="str">
        <f>'+Юмас,Ямки'!H58</f>
        <v/>
      </c>
      <c r="F59" s="139">
        <f>'+Конда'!H58</f>
        <v>1020</v>
      </c>
      <c r="G59" s="139" t="str">
        <f>'+Междур'!H58</f>
        <v/>
      </c>
      <c r="H59" s="139">
        <f>'+Болчары'!H58</f>
        <v>1000.5</v>
      </c>
      <c r="I59" s="139" t="str">
        <f>'+Кума'!H58</f>
        <v/>
      </c>
      <c r="J59" s="139" t="str">
        <f>'+Половинка'!H58</f>
        <v/>
      </c>
      <c r="K59" s="139">
        <f>'+Луговой'!H58</f>
        <v>852.94</v>
      </c>
      <c r="L59" s="139">
        <f>'+Мулымья'!H58</f>
        <v>915</v>
      </c>
      <c r="M59" s="139" t="str">
        <f>'+Шугур'!H58</f>
        <v/>
      </c>
      <c r="N59" s="139">
        <f>'+Леуши'!H58</f>
        <v>927</v>
      </c>
      <c r="O59" s="201">
        <f t="shared" ref="O59" si="13">IFERROR(P59,"")</f>
        <v>941.21555555555551</v>
      </c>
      <c r="P59" s="139">
        <f t="shared" ref="P59" si="14">AVERAGEIF(D59:N59,"&gt;0")</f>
        <v>941.21555555555551</v>
      </c>
      <c r="Q59" s="139">
        <f t="shared" si="11"/>
        <v>957.81333333333339</v>
      </c>
      <c r="R59" s="198">
        <v>936.38750000000005</v>
      </c>
      <c r="S59" s="198">
        <f t="shared" si="2"/>
        <v>102.28813747869694</v>
      </c>
      <c r="T59" s="139">
        <f>AVERAGE(D59,E59,G59,I59,J59,L59,N59)</f>
        <v>924.61777777777786</v>
      </c>
      <c r="U59" s="139" t="b">
        <f t="shared" si="3"/>
        <v>1</v>
      </c>
      <c r="V59" s="199">
        <v>821.75138888888887</v>
      </c>
      <c r="W59" s="198">
        <f t="shared" si="4"/>
        <v>-119.46416666666664</v>
      </c>
      <c r="X59" s="176">
        <v>935.69375000000002</v>
      </c>
      <c r="Y59" s="228">
        <v>935</v>
      </c>
      <c r="Z59" s="228">
        <f t="shared" si="5"/>
        <v>98.889601901366618</v>
      </c>
      <c r="AA59" s="173"/>
    </row>
    <row r="60" spans="1:27" ht="24.95" customHeight="1" x14ac:dyDescent="0.2">
      <c r="A60" s="33">
        <v>57</v>
      </c>
      <c r="B60" s="138" t="s">
        <v>201</v>
      </c>
      <c r="C60" s="140" t="s">
        <v>2</v>
      </c>
      <c r="D60" s="139">
        <f>'+Мортка'!H59</f>
        <v>920</v>
      </c>
      <c r="E60" s="139" t="str">
        <f>'+Юмас,Ямки'!H59</f>
        <v/>
      </c>
      <c r="F60" s="139" t="str">
        <f>'+Конда'!H59</f>
        <v/>
      </c>
      <c r="G60" s="139">
        <f>'+Междур'!H59</f>
        <v>930</v>
      </c>
      <c r="H60" s="139" t="str">
        <f>'+Болчары'!H59</f>
        <v/>
      </c>
      <c r="I60" s="139">
        <f>'+Кума'!H59</f>
        <v>994</v>
      </c>
      <c r="J60" s="139">
        <f>'+Половинка'!H59</f>
        <v>1200</v>
      </c>
      <c r="K60" s="139">
        <f>'+Луговой'!H59</f>
        <v>990</v>
      </c>
      <c r="L60" s="139">
        <f>'+Мулымья'!H59</f>
        <v>999</v>
      </c>
      <c r="M60" s="139">
        <f>'+Шугур'!H59</f>
        <v>1050</v>
      </c>
      <c r="N60" s="139">
        <f>'+Леуши'!H59</f>
        <v>928</v>
      </c>
      <c r="O60" s="201">
        <f t="shared" ref="O60" si="15">IFERROR(P60,"")</f>
        <v>1001.375</v>
      </c>
      <c r="P60" s="139">
        <f t="shared" ref="P60" si="16">AVERAGEIF(D60:N60,"&gt;0")</f>
        <v>1001.375</v>
      </c>
      <c r="Q60" s="139">
        <f t="shared" si="11"/>
        <v>1020</v>
      </c>
      <c r="R60" s="198">
        <v>987.41111111111115</v>
      </c>
      <c r="S60" s="198">
        <f t="shared" si="2"/>
        <v>103.30043773279169</v>
      </c>
      <c r="T60" s="139">
        <f t="shared" si="6"/>
        <v>995.16666666666663</v>
      </c>
      <c r="U60" s="139" t="b">
        <f t="shared" si="3"/>
        <v>1</v>
      </c>
      <c r="V60" s="199">
        <v>990.73818181818194</v>
      </c>
      <c r="W60" s="198">
        <f t="shared" si="4"/>
        <v>-10.636818181818057</v>
      </c>
      <c r="X60" s="176">
        <v>978.29583333333335</v>
      </c>
      <c r="Y60" s="228">
        <v>972.8266666666666</v>
      </c>
      <c r="Z60" s="228">
        <f t="shared" si="5"/>
        <v>102.29640086620432</v>
      </c>
      <c r="AA60" s="173"/>
    </row>
    <row r="61" spans="1:27" ht="36" customHeight="1" x14ac:dyDescent="0.2">
      <c r="A61" s="33">
        <v>58</v>
      </c>
      <c r="B61" s="138" t="s">
        <v>85</v>
      </c>
      <c r="C61" s="140" t="s">
        <v>2</v>
      </c>
      <c r="D61" s="139">
        <f>'+Мортка'!H60</f>
        <v>203.66666666666666</v>
      </c>
      <c r="E61" s="139" t="str">
        <f>'+Юмас,Ямки'!H60</f>
        <v/>
      </c>
      <c r="F61" s="139">
        <f>'+Конда'!H60</f>
        <v>197</v>
      </c>
      <c r="G61" s="139">
        <f>'+Междур'!H60</f>
        <v>192.66666666666666</v>
      </c>
      <c r="H61" s="139">
        <f>'+Болчары'!H60</f>
        <v>186.82499999999999</v>
      </c>
      <c r="I61" s="139">
        <f>'+Кума'!H60</f>
        <v>183.66666666666666</v>
      </c>
      <c r="J61" s="139">
        <f>'+Половинка'!H60</f>
        <v>195.5</v>
      </c>
      <c r="K61" s="139">
        <f>'+Луговой'!H60</f>
        <v>190.31666666666669</v>
      </c>
      <c r="L61" s="139">
        <f>'+Мулымья'!H60</f>
        <v>162</v>
      </c>
      <c r="M61" s="139">
        <f>'+Шугур'!H60</f>
        <v>230</v>
      </c>
      <c r="N61" s="139" t="str">
        <f>'+Леуши'!H60</f>
        <v/>
      </c>
      <c r="O61" s="201">
        <f t="shared" ref="O61:O87" si="17">IFERROR(P61,"")</f>
        <v>193.51574074074071</v>
      </c>
      <c r="P61" s="139">
        <f t="shared" ref="P61:P87" si="18">AVERAGEIF(D61:N61,"&gt;0")</f>
        <v>193.51574074074071</v>
      </c>
      <c r="Q61" s="139">
        <f t="shared" si="11"/>
        <v>201.03541666666666</v>
      </c>
      <c r="R61" s="198">
        <v>194.16249999999999</v>
      </c>
      <c r="S61" s="198">
        <f t="shared" si="2"/>
        <v>103.53977553166378</v>
      </c>
      <c r="T61" s="139">
        <f t="shared" si="6"/>
        <v>187.5</v>
      </c>
      <c r="U61" s="139" t="b">
        <f t="shared" ref="U61:U118" si="19">T61&lt;Q61</f>
        <v>1</v>
      </c>
      <c r="V61" s="199">
        <v>198.66212121212126</v>
      </c>
      <c r="W61" s="198">
        <f t="shared" ref="W61:W118" si="20">V61-O61</f>
        <v>5.146380471380553</v>
      </c>
      <c r="X61" s="176">
        <v>192.66500000000002</v>
      </c>
      <c r="Y61" s="228">
        <v>191.66666666666666</v>
      </c>
      <c r="Z61" s="228">
        <f t="shared" si="5"/>
        <v>97.826086956521735</v>
      </c>
      <c r="AA61" s="173"/>
    </row>
    <row r="62" spans="1:27" ht="31.5" customHeight="1" x14ac:dyDescent="0.2">
      <c r="A62" s="33">
        <v>59</v>
      </c>
      <c r="B62" s="138" t="s">
        <v>106</v>
      </c>
      <c r="C62" s="140" t="s">
        <v>89</v>
      </c>
      <c r="D62" s="201">
        <f>'+Мортка'!H61</f>
        <v>103.48</v>
      </c>
      <c r="E62" s="139" t="str">
        <f>'+Юмас,Ямки'!H61</f>
        <v/>
      </c>
      <c r="F62" s="139">
        <f>'+Конда'!H61</f>
        <v>96</v>
      </c>
      <c r="G62" s="139">
        <f>'+Междур'!H61</f>
        <v>89</v>
      </c>
      <c r="H62" s="139">
        <f>'+Болчары'!H61</f>
        <v>95</v>
      </c>
      <c r="I62" s="201">
        <f>'+Кума'!H61</f>
        <v>102.5</v>
      </c>
      <c r="J62" s="139">
        <f>'+Половинка'!H61</f>
        <v>72.8</v>
      </c>
      <c r="K62" s="139">
        <f>'+Луговой'!H61</f>
        <v>95</v>
      </c>
      <c r="L62" s="139">
        <f>'+Мулымья'!H61</f>
        <v>83.98</v>
      </c>
      <c r="M62" s="201" t="str">
        <f>'+Шугур'!H61</f>
        <v/>
      </c>
      <c r="N62" s="139">
        <f>'+Леуши'!H61</f>
        <v>87.466666666666654</v>
      </c>
      <c r="O62" s="201">
        <f t="shared" si="17"/>
        <v>91.691851851851851</v>
      </c>
      <c r="P62" s="139">
        <f t="shared" si="18"/>
        <v>91.691851851851851</v>
      </c>
      <c r="Q62" s="139">
        <f t="shared" si="11"/>
        <v>95.333333333333329</v>
      </c>
      <c r="R62" s="198">
        <v>92.346666666666678</v>
      </c>
      <c r="S62" s="198">
        <f t="shared" si="2"/>
        <v>103.23419000866298</v>
      </c>
      <c r="T62" s="139">
        <f>AVERAGE(D62,E62,G62,I62,J62,L62,N62)</f>
        <v>89.871111111111119</v>
      </c>
      <c r="U62" s="139" t="b">
        <f t="shared" si="19"/>
        <v>1</v>
      </c>
      <c r="V62" s="199">
        <v>96.873666666666665</v>
      </c>
      <c r="W62" s="198">
        <f t="shared" si="20"/>
        <v>5.181814814814814</v>
      </c>
      <c r="X62" s="176">
        <v>90.183333333333337</v>
      </c>
      <c r="Y62" s="228">
        <v>89.101666666666674</v>
      </c>
      <c r="Z62" s="228">
        <f t="shared" si="5"/>
        <v>100.86355785837651</v>
      </c>
      <c r="AA62" s="173"/>
    </row>
    <row r="63" spans="1:27" ht="28.5" customHeight="1" x14ac:dyDescent="0.2">
      <c r="A63" s="33">
        <v>60</v>
      </c>
      <c r="B63" s="138" t="s">
        <v>129</v>
      </c>
      <c r="C63" s="140" t="s">
        <v>2</v>
      </c>
      <c r="D63" s="139">
        <f>'+Мортка'!H62</f>
        <v>310.78999999999996</v>
      </c>
      <c r="E63" s="139" t="str">
        <f>'+Юмас,Ямки'!H62</f>
        <v/>
      </c>
      <c r="F63" s="139">
        <f>'+Конда'!H62</f>
        <v>305.60000000000002</v>
      </c>
      <c r="G63" s="139">
        <f>'+Междур'!H62</f>
        <v>300</v>
      </c>
      <c r="H63" s="139">
        <f>'+Болчары'!H62</f>
        <v>267.03666666666669</v>
      </c>
      <c r="I63" s="139">
        <f>'+Кума'!H62</f>
        <v>282.5</v>
      </c>
      <c r="J63" s="139">
        <f>'+Половинка'!H62</f>
        <v>301.73333333333335</v>
      </c>
      <c r="K63" s="139">
        <f>'+Луговой'!H62</f>
        <v>311.11</v>
      </c>
      <c r="L63" s="139">
        <f>'+Мулымья'!H62</f>
        <v>282.31333333333333</v>
      </c>
      <c r="M63" s="139">
        <f>'+Шугур'!H62</f>
        <v>345</v>
      </c>
      <c r="N63" s="139" t="str">
        <f>'+Леуши'!H62</f>
        <v/>
      </c>
      <c r="O63" s="201">
        <f t="shared" si="17"/>
        <v>300.67592592592592</v>
      </c>
      <c r="P63" s="139">
        <f t="shared" si="18"/>
        <v>300.67592592592592</v>
      </c>
      <c r="Q63" s="139">
        <f t="shared" si="11"/>
        <v>307.18666666666672</v>
      </c>
      <c r="R63" s="198">
        <v>294.22916666666669</v>
      </c>
      <c r="S63" s="198">
        <f t="shared" si="2"/>
        <v>104.40388019542593</v>
      </c>
      <c r="T63" s="139">
        <f>AVERAGE(D63,E63,G63,I63,J63,L63,N63)</f>
        <v>295.46733333333333</v>
      </c>
      <c r="U63" s="139" t="b">
        <f t="shared" si="19"/>
        <v>1</v>
      </c>
      <c r="V63" s="199">
        <v>330.96363636363634</v>
      </c>
      <c r="W63" s="198">
        <f t="shared" si="20"/>
        <v>30.287710437710416</v>
      </c>
      <c r="X63" s="176">
        <v>291.32166666666666</v>
      </c>
      <c r="Y63" s="228">
        <v>289.38333333333338</v>
      </c>
      <c r="Z63" s="228">
        <f t="shared" si="5"/>
        <v>102.10240165869951</v>
      </c>
      <c r="AA63" s="173"/>
    </row>
    <row r="64" spans="1:27" ht="28.5" customHeight="1" x14ac:dyDescent="0.2">
      <c r="A64" s="33">
        <v>61</v>
      </c>
      <c r="B64" s="138" t="s">
        <v>130</v>
      </c>
      <c r="C64" s="140" t="s">
        <v>2</v>
      </c>
      <c r="D64" s="139">
        <f>'+Мортка'!H63</f>
        <v>300.46333333333331</v>
      </c>
      <c r="E64" s="139" t="str">
        <f>'+Юмас,Ямки'!H63</f>
        <v/>
      </c>
      <c r="F64" s="139">
        <f>'+Конда'!H63</f>
        <v>323.5</v>
      </c>
      <c r="G64" s="139">
        <f>'+Междур'!H63</f>
        <v>331.66</v>
      </c>
      <c r="H64" s="139" t="str">
        <f>'+Болчары'!H63</f>
        <v/>
      </c>
      <c r="I64" s="141">
        <f>'+Кума'!H63</f>
        <v>290.66666666666669</v>
      </c>
      <c r="J64" s="139">
        <f>'+Половинка'!H63</f>
        <v>313.75</v>
      </c>
      <c r="K64" s="139">
        <f>'+Луговой'!H63</f>
        <v>340</v>
      </c>
      <c r="L64" s="139">
        <f>'+Мулымья'!H63</f>
        <v>369.44</v>
      </c>
      <c r="M64" s="139" t="str">
        <f>'+Шугур'!H63</f>
        <v/>
      </c>
      <c r="N64" s="139">
        <f>'+Леуши'!H63</f>
        <v>302.63</v>
      </c>
      <c r="O64" s="201">
        <f t="shared" si="17"/>
        <v>321.51375000000002</v>
      </c>
      <c r="P64" s="139">
        <f t="shared" si="18"/>
        <v>321.51375000000002</v>
      </c>
      <c r="Q64" s="139">
        <f t="shared" si="11"/>
        <v>331.75</v>
      </c>
      <c r="R64" s="198">
        <v>326.65499999999997</v>
      </c>
      <c r="S64" s="198">
        <f>Q64/R64*100</f>
        <v>101.55974958289326</v>
      </c>
      <c r="T64" s="139">
        <f>AVERAGE(D64,E64,G64,I64,J64,L64,N64)</f>
        <v>318.10166666666669</v>
      </c>
      <c r="U64" s="139" t="b">
        <f t="shared" si="19"/>
        <v>1</v>
      </c>
      <c r="V64" s="199">
        <v>328.61400000000003</v>
      </c>
      <c r="W64" s="198">
        <f t="shared" si="20"/>
        <v>7.1002500000000168</v>
      </c>
      <c r="X64" s="176">
        <v>315.66041666666666</v>
      </c>
      <c r="Y64" s="228">
        <v>311.99555555555554</v>
      </c>
      <c r="Z64" s="228">
        <f t="shared" si="5"/>
        <v>101.95711477371474</v>
      </c>
      <c r="AA64" s="173"/>
    </row>
    <row r="65" spans="1:27" ht="24.95" customHeight="1" x14ac:dyDescent="0.2">
      <c r="A65" s="33">
        <v>62</v>
      </c>
      <c r="B65" s="138" t="s">
        <v>17</v>
      </c>
      <c r="C65" s="140" t="s">
        <v>2</v>
      </c>
      <c r="D65" s="139">
        <f>'+Мортка'!H64</f>
        <v>320</v>
      </c>
      <c r="E65" s="139" t="str">
        <f>'+Юмас,Ямки'!H64</f>
        <v/>
      </c>
      <c r="F65" s="139" t="str">
        <f>'+Конда'!H64</f>
        <v/>
      </c>
      <c r="G65" s="139">
        <f>'+Междур'!H64</f>
        <v>380</v>
      </c>
      <c r="H65" s="142" t="str">
        <f>'+Болчары'!H64</f>
        <v/>
      </c>
      <c r="I65" s="139">
        <f>'+Кума'!H64</f>
        <v>317</v>
      </c>
      <c r="J65" s="141" t="str">
        <f>'+Половинка'!H64</f>
        <v/>
      </c>
      <c r="K65" s="139">
        <f>'+Луговой'!H64</f>
        <v>370.66666666666669</v>
      </c>
      <c r="L65" s="139" t="str">
        <f>'+Мулымья'!H64</f>
        <v/>
      </c>
      <c r="M65" s="139">
        <f>'+Шугур'!H64</f>
        <v>420</v>
      </c>
      <c r="N65" s="139" t="str">
        <f>'+Леуши'!H64</f>
        <v/>
      </c>
      <c r="O65" s="201">
        <f t="shared" si="17"/>
        <v>361.53333333333336</v>
      </c>
      <c r="P65" s="139">
        <f t="shared" si="18"/>
        <v>361.53333333333336</v>
      </c>
      <c r="Q65" s="139">
        <f t="shared" si="11"/>
        <v>395.33333333333337</v>
      </c>
      <c r="R65" s="198">
        <v>386.75</v>
      </c>
      <c r="S65" s="198">
        <f t="shared" si="2"/>
        <v>102.21934927817283</v>
      </c>
      <c r="T65" s="139">
        <f>AVERAGE(D65,E65,G65,I65,J65,L65,N65)</f>
        <v>339</v>
      </c>
      <c r="U65" s="139" t="b">
        <f t="shared" si="19"/>
        <v>1</v>
      </c>
      <c r="V65" s="199">
        <v>378.29166666666663</v>
      </c>
      <c r="W65" s="198">
        <f t="shared" si="20"/>
        <v>16.758333333333269</v>
      </c>
      <c r="X65" s="176">
        <v>347.30555555555549</v>
      </c>
      <c r="Y65" s="228">
        <v>327.58333333333297</v>
      </c>
      <c r="Z65" s="228">
        <f t="shared" si="5"/>
        <v>103.48511829051144</v>
      </c>
      <c r="AA65" s="173"/>
    </row>
    <row r="66" spans="1:27" ht="24.95" customHeight="1" x14ac:dyDescent="0.2">
      <c r="A66" s="33">
        <v>63</v>
      </c>
      <c r="B66" s="138" t="s">
        <v>107</v>
      </c>
      <c r="C66" s="140" t="s">
        <v>2</v>
      </c>
      <c r="D66" s="139">
        <f>'+Мортка'!H65</f>
        <v>55.5</v>
      </c>
      <c r="E66" s="139" t="str">
        <f>'+Юмас,Ямки'!H65</f>
        <v/>
      </c>
      <c r="F66" s="139">
        <f>'+Конда'!H65</f>
        <v>53.75</v>
      </c>
      <c r="G66" s="139">
        <f>'+Междур'!H65</f>
        <v>55</v>
      </c>
      <c r="H66" s="139">
        <f>'+Болчары'!H65</f>
        <v>49</v>
      </c>
      <c r="I66" s="139">
        <f>'+Кума'!H65</f>
        <v>42</v>
      </c>
      <c r="J66" s="139" t="str">
        <f>'+Половинка'!H65</f>
        <v/>
      </c>
      <c r="K66" s="139">
        <f>'+Луговой'!H65</f>
        <v>49</v>
      </c>
      <c r="L66" s="139">
        <f>'+Мулымья'!H65</f>
        <v>62</v>
      </c>
      <c r="M66" s="139">
        <f>'+Шугур'!H65</f>
        <v>67</v>
      </c>
      <c r="N66" s="139">
        <f>'+Леуши'!H65</f>
        <v>45</v>
      </c>
      <c r="O66" s="201">
        <f t="shared" si="17"/>
        <v>53.138888888888886</v>
      </c>
      <c r="P66" s="139">
        <f t="shared" si="18"/>
        <v>53.138888888888886</v>
      </c>
      <c r="Q66" s="139">
        <f t="shared" si="11"/>
        <v>54.6875</v>
      </c>
      <c r="R66" s="198">
        <v>52.5</v>
      </c>
      <c r="S66" s="198">
        <f t="shared" si="2"/>
        <v>104.16666666666667</v>
      </c>
      <c r="T66" s="139">
        <f t="shared" si="6"/>
        <v>51.9</v>
      </c>
      <c r="U66" s="139" t="b">
        <f t="shared" si="19"/>
        <v>1</v>
      </c>
      <c r="V66" s="199">
        <v>54.225000000000001</v>
      </c>
      <c r="W66" s="198">
        <f t="shared" si="20"/>
        <v>1.0861111111111157</v>
      </c>
      <c r="X66" s="176">
        <v>51.891666666666666</v>
      </c>
      <c r="Y66" s="228">
        <v>51.486111111111107</v>
      </c>
      <c r="Z66" s="228">
        <f t="shared" si="5"/>
        <v>100.80388454275695</v>
      </c>
      <c r="AA66" s="175"/>
    </row>
    <row r="67" spans="1:27" ht="24.95" customHeight="1" x14ac:dyDescent="0.2">
      <c r="A67" s="33">
        <v>64</v>
      </c>
      <c r="B67" s="138" t="s">
        <v>154</v>
      </c>
      <c r="C67" s="140" t="s">
        <v>2</v>
      </c>
      <c r="D67" s="141">
        <f>'+Мортка'!H66</f>
        <v>368</v>
      </c>
      <c r="E67" s="201" t="str">
        <f>'+Юмас,Ямки'!H66</f>
        <v/>
      </c>
      <c r="F67" s="141">
        <f>'+Конда'!H66</f>
        <v>376</v>
      </c>
      <c r="G67" s="141">
        <f>'+Междур'!H66</f>
        <v>290</v>
      </c>
      <c r="H67" s="141">
        <f>'+Болчары'!H66</f>
        <v>390</v>
      </c>
      <c r="I67" s="141" t="str">
        <f>'+Кума'!H66</f>
        <v/>
      </c>
      <c r="J67" s="139" t="str">
        <f>'+Половинка'!H66</f>
        <v/>
      </c>
      <c r="K67" s="139" t="str">
        <f>'+Луговой'!H66</f>
        <v/>
      </c>
      <c r="L67" s="139" t="str">
        <f>'+Мулымья'!H66</f>
        <v/>
      </c>
      <c r="M67" s="139" t="str">
        <f>'+Шугур'!H66</f>
        <v/>
      </c>
      <c r="N67" s="139" t="str">
        <f>'+Леуши'!H66</f>
        <v/>
      </c>
      <c r="O67" s="201">
        <f t="shared" si="17"/>
        <v>356</v>
      </c>
      <c r="P67" s="139">
        <f t="shared" si="18"/>
        <v>356</v>
      </c>
      <c r="Q67" s="139">
        <f t="shared" si="11"/>
        <v>383</v>
      </c>
      <c r="R67" s="198">
        <v>372.72</v>
      </c>
      <c r="S67" s="198">
        <f t="shared" si="2"/>
        <v>102.75810259712384</v>
      </c>
      <c r="T67" s="139">
        <f t="shared" si="6"/>
        <v>329</v>
      </c>
      <c r="U67" s="139" t="b">
        <f t="shared" si="19"/>
        <v>1</v>
      </c>
      <c r="V67" s="199">
        <v>324.84800000000001</v>
      </c>
      <c r="W67" s="198">
        <f t="shared" si="20"/>
        <v>-31.151999999999987</v>
      </c>
      <c r="X67" s="176">
        <v>338.35</v>
      </c>
      <c r="Y67" s="228">
        <v>326.89333333333337</v>
      </c>
      <c r="Z67" s="228">
        <f t="shared" si="5"/>
        <v>100.64445078924827</v>
      </c>
      <c r="AA67" s="173"/>
    </row>
    <row r="68" spans="1:27" ht="24.95" customHeight="1" x14ac:dyDescent="0.2">
      <c r="A68" s="33">
        <v>65</v>
      </c>
      <c r="B68" s="138" t="s">
        <v>20</v>
      </c>
      <c r="C68" s="140" t="s">
        <v>2</v>
      </c>
      <c r="D68" s="139">
        <f>'+Мортка'!H67</f>
        <v>57</v>
      </c>
      <c r="E68" s="139" t="str">
        <f>'+Юмас,Ямки'!H67</f>
        <v/>
      </c>
      <c r="F68" s="139">
        <f>'+Конда'!H67</f>
        <v>50.300000000000004</v>
      </c>
      <c r="G68" s="139">
        <f>'+Междур'!H67</f>
        <v>50.966666666666669</v>
      </c>
      <c r="H68" s="139" t="str">
        <f>'+Болчары'!H67</f>
        <v/>
      </c>
      <c r="I68" s="139">
        <f>'+Кума'!H67</f>
        <v>52.4</v>
      </c>
      <c r="J68" s="139">
        <f>'+Половинка'!H67</f>
        <v>48.9</v>
      </c>
      <c r="K68" s="139">
        <f>'+Луговой'!H67</f>
        <v>50.166666666666664</v>
      </c>
      <c r="L68" s="139">
        <f>'+Мулымья'!H67</f>
        <v>52</v>
      </c>
      <c r="M68" s="139">
        <f>'+Шугур'!H67</f>
        <v>63.333333333333336</v>
      </c>
      <c r="N68" s="139">
        <f>'+Леуши'!H67</f>
        <v>45.8</v>
      </c>
      <c r="O68" s="201">
        <f t="shared" si="17"/>
        <v>52.318518518518516</v>
      </c>
      <c r="P68" s="139">
        <f t="shared" si="18"/>
        <v>52.318518518518516</v>
      </c>
      <c r="Q68" s="139">
        <f t="shared" si="11"/>
        <v>54.6</v>
      </c>
      <c r="R68" s="198">
        <v>52.845833333333331</v>
      </c>
      <c r="S68" s="198">
        <f t="shared" si="2"/>
        <v>103.31940392651582</v>
      </c>
      <c r="T68" s="139">
        <f>AVERAGE(D68,E68,G68,I68,J68,L68,N68)</f>
        <v>51.177777777777777</v>
      </c>
      <c r="U68" s="139" t="b">
        <f t="shared" si="19"/>
        <v>1</v>
      </c>
      <c r="V68" s="199">
        <v>53.537878787878782</v>
      </c>
      <c r="W68" s="198">
        <f t="shared" si="20"/>
        <v>1.2193602693602656</v>
      </c>
      <c r="X68" s="176">
        <v>50.374242424242425</v>
      </c>
      <c r="Y68" s="228">
        <v>48.961904761904762</v>
      </c>
      <c r="Z68" s="228">
        <f t="shared" si="5"/>
        <v>104.52570835764767</v>
      </c>
      <c r="AA68" s="173"/>
    </row>
    <row r="69" spans="1:27" ht="24.95" customHeight="1" x14ac:dyDescent="0.2">
      <c r="A69" s="33">
        <v>66</v>
      </c>
      <c r="B69" s="138" t="s">
        <v>13</v>
      </c>
      <c r="C69" s="140" t="s">
        <v>2</v>
      </c>
      <c r="D69" s="139">
        <f>'+Мортка'!H68</f>
        <v>775.66666666666663</v>
      </c>
      <c r="E69" s="139" t="str">
        <f>'+Юмас,Ямки'!H68</f>
        <v/>
      </c>
      <c r="F69" s="139">
        <f>'+Конда'!H68</f>
        <v>718</v>
      </c>
      <c r="G69" s="139" t="str">
        <f>'+Междур'!H68</f>
        <v/>
      </c>
      <c r="H69" s="139">
        <f>'+Болчары'!H68</f>
        <v>780.33333333333337</v>
      </c>
      <c r="I69" s="139" t="str">
        <f>'+Кума'!H68</f>
        <v/>
      </c>
      <c r="J69" s="139" t="str">
        <f>'+Половинка'!H68</f>
        <v/>
      </c>
      <c r="K69" s="139">
        <f>'+Луговой'!H68</f>
        <v>787.5</v>
      </c>
      <c r="L69" s="139">
        <f>'+Мулымья'!H68</f>
        <v>735</v>
      </c>
      <c r="M69" s="139">
        <f>'+Шугур'!H68</f>
        <v>750</v>
      </c>
      <c r="N69" s="139">
        <f>'+Леуши'!H68</f>
        <v>740</v>
      </c>
      <c r="O69" s="201">
        <f t="shared" si="17"/>
        <v>755.21428571428567</v>
      </c>
      <c r="P69" s="139">
        <f t="shared" si="18"/>
        <v>755.21428571428567</v>
      </c>
      <c r="Q69" s="139">
        <f t="shared" si="11"/>
        <v>758.95833333333337</v>
      </c>
      <c r="R69" s="198">
        <v>733.41666666666663</v>
      </c>
      <c r="S69" s="198">
        <f t="shared" si="2"/>
        <v>103.48255880013635</v>
      </c>
      <c r="T69" s="139">
        <f>AVERAGE(D69,E69,G69,I69,J69,L69,N69)</f>
        <v>750.22222222222217</v>
      </c>
      <c r="U69" s="139" t="b">
        <f t="shared" si="19"/>
        <v>1</v>
      </c>
      <c r="V69" s="199">
        <v>736.11111111111097</v>
      </c>
      <c r="W69" s="198">
        <f t="shared" si="20"/>
        <v>-19.103174603174693</v>
      </c>
      <c r="X69" s="176">
        <v>729</v>
      </c>
      <c r="Y69" s="228">
        <v>720.16666666666674</v>
      </c>
      <c r="Z69" s="228">
        <f t="shared" si="5"/>
        <v>104.17341664738098</v>
      </c>
      <c r="AA69" s="173"/>
    </row>
    <row r="70" spans="1:27" ht="24.95" customHeight="1" x14ac:dyDescent="0.2">
      <c r="A70" s="33">
        <v>67</v>
      </c>
      <c r="B70" s="138" t="s">
        <v>155</v>
      </c>
      <c r="C70" s="140" t="s">
        <v>2</v>
      </c>
      <c r="D70" s="139">
        <f>'+Мортка'!H69</f>
        <v>448</v>
      </c>
      <c r="E70" s="139" t="str">
        <f>'+Юмас,Ямки'!H69</f>
        <v/>
      </c>
      <c r="F70" s="139">
        <f>'+Конда'!H69</f>
        <v>527.5</v>
      </c>
      <c r="G70" s="139">
        <f>'+Междур'!H69</f>
        <v>475.5</v>
      </c>
      <c r="H70" s="139">
        <f>'+Болчары'!H69</f>
        <v>547.5</v>
      </c>
      <c r="I70" s="139" t="str">
        <f>'+Кума'!H69</f>
        <v/>
      </c>
      <c r="J70" s="139">
        <f>'+Половинка'!H69</f>
        <v>493</v>
      </c>
      <c r="K70" s="139">
        <f>'+Луговой'!H69</f>
        <v>530</v>
      </c>
      <c r="L70" s="139">
        <f>'+Мулымья'!H69</f>
        <v>501</v>
      </c>
      <c r="M70" s="139">
        <f>'+Шугур'!H69</f>
        <v>500</v>
      </c>
      <c r="N70" s="139" t="str">
        <f>'+Леуши'!H69</f>
        <v/>
      </c>
      <c r="O70" s="201">
        <f t="shared" si="17"/>
        <v>502.8125</v>
      </c>
      <c r="P70" s="139">
        <f t="shared" si="18"/>
        <v>502.8125</v>
      </c>
      <c r="Q70" s="139">
        <f t="shared" si="11"/>
        <v>526.25</v>
      </c>
      <c r="R70" s="198">
        <v>503.5</v>
      </c>
      <c r="S70" s="198">
        <f t="shared" ref="S70:S103" si="21">Q70/R70*100</f>
        <v>104.51837140019862</v>
      </c>
      <c r="T70" s="139">
        <f t="shared" ref="T70:T121" si="22">AVERAGE(D70,E70,G70,I70,J70,L70,N70)</f>
        <v>479.375</v>
      </c>
      <c r="U70" s="139" t="b">
        <f t="shared" si="19"/>
        <v>1</v>
      </c>
      <c r="V70" s="199">
        <v>521.33333333333326</v>
      </c>
      <c r="W70" s="198">
        <f t="shared" si="20"/>
        <v>18.520833333333258</v>
      </c>
      <c r="X70" s="176">
        <v>502.77777777777777</v>
      </c>
      <c r="Y70" s="228">
        <v>502.2</v>
      </c>
      <c r="Z70" s="228">
        <f t="shared" ref="Z70:Z124" si="23">T70/Y70*100</f>
        <v>95.45499800876145</v>
      </c>
      <c r="AA70" s="173"/>
    </row>
    <row r="71" spans="1:27" ht="36" customHeight="1" x14ac:dyDescent="0.2">
      <c r="A71" s="33">
        <v>68</v>
      </c>
      <c r="B71" s="138" t="s">
        <v>156</v>
      </c>
      <c r="C71" s="140" t="s">
        <v>2</v>
      </c>
      <c r="D71" s="139" t="str">
        <f>'+Мортка'!H70</f>
        <v/>
      </c>
      <c r="E71" s="139" t="str">
        <f>'+Юмас,Ямки'!H70</f>
        <v/>
      </c>
      <c r="F71" s="139" t="str">
        <f>'+Конда'!H70</f>
        <v/>
      </c>
      <c r="G71" s="139" t="str">
        <f>'+Междур'!H70</f>
        <v/>
      </c>
      <c r="H71" s="139" t="str">
        <f>'+Болчары'!H70</f>
        <v/>
      </c>
      <c r="I71" s="139" t="str">
        <f>'+Кума'!H70</f>
        <v/>
      </c>
      <c r="J71" s="139" t="str">
        <f>'+Половинка'!H70</f>
        <v/>
      </c>
      <c r="K71" s="139" t="str">
        <f>'+Луговой'!H70</f>
        <v/>
      </c>
      <c r="L71" s="139" t="str">
        <f>'+Мулымья'!H70</f>
        <v/>
      </c>
      <c r="M71" s="139" t="str">
        <f>'+Шугур'!H70</f>
        <v/>
      </c>
      <c r="N71" s="139" t="str">
        <f>'+Леуши'!H70</f>
        <v/>
      </c>
      <c r="O71" s="201" t="str">
        <f t="shared" si="17"/>
        <v/>
      </c>
      <c r="P71" s="139" t="e">
        <f t="shared" si="18"/>
        <v>#DIV/0!</v>
      </c>
      <c r="Q71" s="139"/>
      <c r="R71" s="198"/>
      <c r="S71" s="198"/>
      <c r="T71" s="139"/>
      <c r="U71" s="139"/>
      <c r="V71" s="199"/>
      <c r="W71" s="198"/>
      <c r="X71" s="176"/>
      <c r="Y71" s="228"/>
      <c r="Z71" s="228"/>
      <c r="AA71" s="173"/>
    </row>
    <row r="72" spans="1:27" ht="40.5" customHeight="1" x14ac:dyDescent="0.2">
      <c r="A72" s="33">
        <v>69</v>
      </c>
      <c r="B72" s="138" t="s">
        <v>157</v>
      </c>
      <c r="C72" s="140" t="s">
        <v>2</v>
      </c>
      <c r="D72" s="139">
        <f>'+Мортка'!H71</f>
        <v>122.33333333333333</v>
      </c>
      <c r="E72" s="139" t="str">
        <f>'+Юмас,Ямки'!H71</f>
        <v/>
      </c>
      <c r="F72" s="139">
        <f>'+Конда'!H71</f>
        <v>155.6</v>
      </c>
      <c r="G72" s="139">
        <f>'+Междур'!H71</f>
        <v>151.25</v>
      </c>
      <c r="H72" s="139">
        <f>'+Болчары'!H71</f>
        <v>155.76</v>
      </c>
      <c r="I72" s="139">
        <f>'+Кума'!H71</f>
        <v>144.5</v>
      </c>
      <c r="J72" s="139">
        <f>'+Половинка'!H71</f>
        <v>155.80000000000001</v>
      </c>
      <c r="K72" s="139">
        <f>'+Луговой'!H71</f>
        <v>160</v>
      </c>
      <c r="L72" s="139">
        <f>'+Мулымья'!H71</f>
        <v>145</v>
      </c>
      <c r="M72" s="139" t="str">
        <f>'+Шугур'!H71</f>
        <v/>
      </c>
      <c r="N72" s="139">
        <f>'+Леуши'!H71</f>
        <v>115</v>
      </c>
      <c r="O72" s="201">
        <f t="shared" si="17"/>
        <v>145.02703703703705</v>
      </c>
      <c r="P72" s="139">
        <f t="shared" si="18"/>
        <v>145.02703703703705</v>
      </c>
      <c r="Q72" s="139">
        <f>AVERAGE(H72,K72,F72,M72)</f>
        <v>157.12</v>
      </c>
      <c r="R72" s="198">
        <v>161.66666666666666</v>
      </c>
      <c r="S72" s="198">
        <f t="shared" si="21"/>
        <v>97.187628865979391</v>
      </c>
      <c r="T72" s="139">
        <f>AVERAGE(D72,E72,G72,I72,J72,L72,N72)</f>
        <v>138.98055555555555</v>
      </c>
      <c r="U72" s="139" t="b">
        <f t="shared" si="19"/>
        <v>1</v>
      </c>
      <c r="V72" s="199">
        <v>153.19999999999999</v>
      </c>
      <c r="W72" s="198">
        <f t="shared" si="20"/>
        <v>8.1729629629629414</v>
      </c>
      <c r="X72" s="176">
        <v>152.44999999999999</v>
      </c>
      <c r="Y72" s="228">
        <v>148.5</v>
      </c>
      <c r="Z72" s="228">
        <f t="shared" si="23"/>
        <v>93.589599700710806</v>
      </c>
      <c r="AA72" s="173"/>
    </row>
    <row r="73" spans="1:27" s="8" customFormat="1" ht="24.95" customHeight="1" x14ac:dyDescent="0.2">
      <c r="A73" s="33">
        <v>70</v>
      </c>
      <c r="B73" s="138" t="s">
        <v>139</v>
      </c>
      <c r="C73" s="140" t="s">
        <v>2</v>
      </c>
      <c r="D73" s="139">
        <f>'+Мортка'!H72</f>
        <v>108</v>
      </c>
      <c r="E73" s="139" t="str">
        <f>'+Юмас,Ямки'!H72</f>
        <v/>
      </c>
      <c r="F73" s="139">
        <f>'+Конда'!H72</f>
        <v>155.6</v>
      </c>
      <c r="G73" s="139">
        <f>'+Междур'!H72</f>
        <v>137.5</v>
      </c>
      <c r="H73" s="139" t="str">
        <f>'+Болчары'!H72</f>
        <v/>
      </c>
      <c r="I73" s="139">
        <f>'+Кума'!H72</f>
        <v>123</v>
      </c>
      <c r="J73" s="139" t="str">
        <f>'+Половинка'!H72</f>
        <v/>
      </c>
      <c r="K73" s="139" t="str">
        <f>'+Луговой'!H72</f>
        <v/>
      </c>
      <c r="L73" s="139" t="str">
        <f>'+Мулымья'!H72</f>
        <v/>
      </c>
      <c r="M73" s="139">
        <f>'+Шугур'!H72</f>
        <v>140</v>
      </c>
      <c r="N73" s="139" t="str">
        <f>'+Леуши'!H72</f>
        <v/>
      </c>
      <c r="O73" s="201">
        <f t="shared" si="17"/>
        <v>132.82</v>
      </c>
      <c r="P73" s="139">
        <f t="shared" si="18"/>
        <v>132.82</v>
      </c>
      <c r="Q73" s="139">
        <f t="shared" ref="Q73:Q122" si="24">AVERAGE(H73,K73,F73,M73)</f>
        <v>147.80000000000001</v>
      </c>
      <c r="R73" s="198">
        <v>145.45999999999998</v>
      </c>
      <c r="S73" s="198">
        <f t="shared" si="21"/>
        <v>101.60868967413722</v>
      </c>
      <c r="T73" s="139">
        <f t="shared" si="22"/>
        <v>122.83333333333333</v>
      </c>
      <c r="U73" s="139" t="b">
        <f t="shared" si="19"/>
        <v>1</v>
      </c>
      <c r="V73" s="199">
        <v>143.35666666666668</v>
      </c>
      <c r="W73" s="198">
        <f t="shared" si="20"/>
        <v>10.53666666666669</v>
      </c>
      <c r="X73" s="176">
        <v>135.9647619047619</v>
      </c>
      <c r="Y73" s="228">
        <v>132.16666666666666</v>
      </c>
      <c r="Z73" s="228">
        <f t="shared" si="23"/>
        <v>92.938209331651962</v>
      </c>
      <c r="AA73" s="173"/>
    </row>
    <row r="74" spans="1:27" ht="32.450000000000003" customHeight="1" x14ac:dyDescent="0.2">
      <c r="A74" s="33">
        <v>71</v>
      </c>
      <c r="B74" s="138" t="s">
        <v>75</v>
      </c>
      <c r="C74" s="140" t="s">
        <v>2</v>
      </c>
      <c r="D74" s="139">
        <f>'+Мортка'!H73</f>
        <v>968</v>
      </c>
      <c r="E74" s="139" t="str">
        <f>'+Юмас,Ямки'!H73</f>
        <v/>
      </c>
      <c r="F74" s="139">
        <f>'+Конда'!H73</f>
        <v>1050</v>
      </c>
      <c r="G74" s="139" t="str">
        <f>'+Междур'!H73</f>
        <v/>
      </c>
      <c r="H74" s="139" t="str">
        <f>'+Болчары'!H73</f>
        <v/>
      </c>
      <c r="I74" s="141">
        <f>'+Кума'!H73</f>
        <v>1080</v>
      </c>
      <c r="J74" s="139" t="str">
        <f>'+Половинка'!H73</f>
        <v/>
      </c>
      <c r="K74" s="139" t="str">
        <f>'+Луговой'!H73</f>
        <v/>
      </c>
      <c r="L74" s="139" t="str">
        <f>'+Мулымья'!H73</f>
        <v/>
      </c>
      <c r="M74" s="139">
        <f>'+Шугур'!H73</f>
        <v>1200</v>
      </c>
      <c r="N74" s="139" t="str">
        <f>'+Леуши'!H73</f>
        <v/>
      </c>
      <c r="O74" s="201">
        <f t="shared" si="17"/>
        <v>1074.5</v>
      </c>
      <c r="P74" s="139">
        <f t="shared" si="18"/>
        <v>1074.5</v>
      </c>
      <c r="Q74" s="139">
        <f>AVERAGE(H74,K74,F74,M74)</f>
        <v>1125</v>
      </c>
      <c r="R74" s="198">
        <v>1170</v>
      </c>
      <c r="S74" s="198">
        <f t="shared" si="21"/>
        <v>96.15384615384616</v>
      </c>
      <c r="T74" s="139">
        <f>AVERAGE(D74,E74,G74,I74,J74,L74,N74)</f>
        <v>1024</v>
      </c>
      <c r="U74" s="139" t="b">
        <f t="shared" si="19"/>
        <v>1</v>
      </c>
      <c r="V74" s="199">
        <v>773.16666666666663</v>
      </c>
      <c r="W74" s="198">
        <f t="shared" si="20"/>
        <v>-301.33333333333337</v>
      </c>
      <c r="X74" s="176">
        <v>1076.6666666666667</v>
      </c>
      <c r="Y74" s="228">
        <v>1030</v>
      </c>
      <c r="Z74" s="228">
        <f t="shared" si="23"/>
        <v>99.417475728155338</v>
      </c>
      <c r="AA74" s="173"/>
    </row>
    <row r="75" spans="1:27" ht="24.95" customHeight="1" x14ac:dyDescent="0.2">
      <c r="A75" s="33">
        <v>72</v>
      </c>
      <c r="B75" s="138" t="s">
        <v>108</v>
      </c>
      <c r="C75" s="140" t="s">
        <v>2</v>
      </c>
      <c r="D75" s="139" t="str">
        <f>'+Мортка'!H74</f>
        <v/>
      </c>
      <c r="E75" s="139" t="str">
        <f>'+Юмас,Ямки'!H74</f>
        <v/>
      </c>
      <c r="F75" s="139" t="str">
        <f>'+Конда'!H74</f>
        <v/>
      </c>
      <c r="G75" s="139" t="str">
        <f>'+Междур'!H74</f>
        <v/>
      </c>
      <c r="H75" s="139" t="str">
        <f>'+Болчары'!H74</f>
        <v/>
      </c>
      <c r="I75" s="139" t="str">
        <f>'+Кума'!H74</f>
        <v/>
      </c>
      <c r="J75" s="139" t="str">
        <f>'+Половинка'!H74</f>
        <v/>
      </c>
      <c r="K75" s="139" t="str">
        <f>'+Луговой'!H74</f>
        <v/>
      </c>
      <c r="L75" s="139" t="str">
        <f>'+Мулымья'!H74</f>
        <v/>
      </c>
      <c r="M75" s="139" t="str">
        <f>'+Шугур'!H74</f>
        <v/>
      </c>
      <c r="N75" s="139" t="str">
        <f>'+Леуши'!H74</f>
        <v/>
      </c>
      <c r="O75" s="201" t="str">
        <f t="shared" si="17"/>
        <v/>
      </c>
      <c r="P75" s="139" t="e">
        <f t="shared" si="18"/>
        <v>#DIV/0!</v>
      </c>
      <c r="Q75" s="139"/>
      <c r="R75" s="198"/>
      <c r="S75" s="198"/>
      <c r="T75" s="139"/>
      <c r="U75" s="139"/>
      <c r="V75" s="199"/>
      <c r="W75" s="198"/>
      <c r="X75" s="176"/>
      <c r="Y75" s="228"/>
      <c r="Z75" s="228"/>
      <c r="AA75" s="173"/>
    </row>
    <row r="76" spans="1:27" s="8" customFormat="1" ht="24.75" customHeight="1" x14ac:dyDescent="0.2">
      <c r="A76" s="33">
        <v>73</v>
      </c>
      <c r="B76" s="138" t="s">
        <v>55</v>
      </c>
      <c r="C76" s="140" t="s">
        <v>2</v>
      </c>
      <c r="D76" s="139">
        <f>'+Мортка'!H75</f>
        <v>172.5</v>
      </c>
      <c r="E76" s="139" t="str">
        <f>'+Юмас,Ямки'!H75</f>
        <v/>
      </c>
      <c r="F76" s="139">
        <f>'+Конда'!H75</f>
        <v>210.5</v>
      </c>
      <c r="G76" s="139">
        <f>'+Междур'!H75</f>
        <v>188.5</v>
      </c>
      <c r="H76" s="139">
        <f>'+Болчары'!H75</f>
        <v>205</v>
      </c>
      <c r="I76" s="139" t="str">
        <f>'+Кума'!H75</f>
        <v/>
      </c>
      <c r="J76" s="139">
        <f>'+Половинка'!H75</f>
        <v>215</v>
      </c>
      <c r="K76" s="139">
        <f>'+Луговой'!H75</f>
        <v>265</v>
      </c>
      <c r="L76" s="139" t="str">
        <f>'+Мулымья'!H75</f>
        <v/>
      </c>
      <c r="M76" s="139" t="str">
        <f>'+Шугур'!H75</f>
        <v/>
      </c>
      <c r="N76" s="139">
        <f>'+Леуши'!H75</f>
        <v>223</v>
      </c>
      <c r="O76" s="201">
        <f t="shared" si="17"/>
        <v>211.35714285714286</v>
      </c>
      <c r="P76" s="139">
        <f t="shared" si="18"/>
        <v>211.35714285714286</v>
      </c>
      <c r="Q76" s="139">
        <f>AVERAGE(H76,K76,F76,M76)</f>
        <v>226.83333333333334</v>
      </c>
      <c r="R76" s="198">
        <v>219.5</v>
      </c>
      <c r="S76" s="198">
        <f t="shared" si="21"/>
        <v>103.34092634776006</v>
      </c>
      <c r="T76" s="139">
        <f t="shared" si="22"/>
        <v>199.75</v>
      </c>
      <c r="U76" s="139" t="b">
        <f t="shared" si="19"/>
        <v>1</v>
      </c>
      <c r="V76" s="199">
        <v>324.23809523809524</v>
      </c>
      <c r="W76" s="198">
        <f t="shared" si="20"/>
        <v>112.88095238095238</v>
      </c>
      <c r="X76" s="176">
        <v>203.16666666666666</v>
      </c>
      <c r="Y76" s="228">
        <v>195</v>
      </c>
      <c r="Z76" s="228">
        <f t="shared" si="23"/>
        <v>102.43589743589743</v>
      </c>
      <c r="AA76" s="173"/>
    </row>
    <row r="77" spans="1:27" s="8" customFormat="1" ht="21" customHeight="1" x14ac:dyDescent="0.2">
      <c r="A77" s="33">
        <v>74</v>
      </c>
      <c r="B77" s="138" t="s">
        <v>52</v>
      </c>
      <c r="C77" s="140" t="s">
        <v>2</v>
      </c>
      <c r="D77" s="139">
        <f>'+Мортка'!H76</f>
        <v>235.5</v>
      </c>
      <c r="E77" s="139" t="str">
        <f>'+Юмас,Ямки'!H76</f>
        <v/>
      </c>
      <c r="F77" s="139">
        <f>'+Конда'!H76</f>
        <v>220</v>
      </c>
      <c r="G77" s="139">
        <f>'+Междур'!H76</f>
        <v>210</v>
      </c>
      <c r="H77" s="139">
        <f>'+Болчары'!H76</f>
        <v>229.33333333333334</v>
      </c>
      <c r="I77" s="139">
        <f>'+Кума'!H76</f>
        <v>272.5</v>
      </c>
      <c r="J77" s="139">
        <f>'+Половинка'!H76</f>
        <v>216</v>
      </c>
      <c r="K77" s="139">
        <f>'+Луговой'!H76</f>
        <v>265</v>
      </c>
      <c r="L77" s="139">
        <f>'+Мулымья'!H76</f>
        <v>299</v>
      </c>
      <c r="M77" s="139">
        <f>'+Шугур'!H76</f>
        <v>287.5</v>
      </c>
      <c r="N77" s="139">
        <f>'+Леуши'!H76</f>
        <v>189</v>
      </c>
      <c r="O77" s="201">
        <f t="shared" si="17"/>
        <v>242.38333333333335</v>
      </c>
      <c r="P77" s="139">
        <f t="shared" si="18"/>
        <v>242.38333333333335</v>
      </c>
      <c r="Q77" s="139">
        <f>AVERAGE(H77,K77,F77,M77)</f>
        <v>250.45833333333334</v>
      </c>
      <c r="R77" s="198">
        <v>247.375</v>
      </c>
      <c r="S77" s="198">
        <f t="shared" si="21"/>
        <v>101.24642075122117</v>
      </c>
      <c r="T77" s="139">
        <f>AVERAGE(D77,E77,G77,I77,J77,L77,N77)</f>
        <v>237</v>
      </c>
      <c r="U77" s="139" t="b">
        <f t="shared" si="19"/>
        <v>1</v>
      </c>
      <c r="V77" s="199">
        <v>235.87878787878788</v>
      </c>
      <c r="W77" s="198">
        <f t="shared" si="20"/>
        <v>-6.5045454545454788</v>
      </c>
      <c r="X77" s="176">
        <v>245.5151515151515</v>
      </c>
      <c r="Y77" s="228">
        <v>244.45238095238096</v>
      </c>
      <c r="Z77" s="228">
        <f t="shared" si="23"/>
        <v>96.95139768189344</v>
      </c>
      <c r="AA77" s="175"/>
    </row>
    <row r="78" spans="1:27" s="8" customFormat="1" ht="24" customHeight="1" x14ac:dyDescent="0.2">
      <c r="A78" s="33">
        <v>75</v>
      </c>
      <c r="B78" s="138" t="s">
        <v>109</v>
      </c>
      <c r="C78" s="140" t="s">
        <v>2</v>
      </c>
      <c r="D78" s="139">
        <f>'+Мортка'!H77</f>
        <v>259.35000000000002</v>
      </c>
      <c r="E78" s="139" t="str">
        <f>'+Юмас,Ямки'!H77</f>
        <v/>
      </c>
      <c r="F78" s="139">
        <f>'+Конда'!H77</f>
        <v>256.5</v>
      </c>
      <c r="G78" s="139">
        <f>'+Междур'!H77</f>
        <v>198.05500000000001</v>
      </c>
      <c r="H78" s="139">
        <f>'+Болчары'!H77</f>
        <v>216.41500000000002</v>
      </c>
      <c r="I78" s="139">
        <f>'+Кума'!H77</f>
        <v>212</v>
      </c>
      <c r="J78" s="139">
        <f>'+Половинка'!H77</f>
        <v>197.9</v>
      </c>
      <c r="K78" s="139">
        <f>'+Луговой'!H77</f>
        <v>222.22</v>
      </c>
      <c r="L78" s="139">
        <f>'+Мулымья'!H77</f>
        <v>235.13</v>
      </c>
      <c r="M78" s="139">
        <f>'+Шугур'!H77</f>
        <v>250</v>
      </c>
      <c r="N78" s="139" t="str">
        <f>'+Леуши'!H77</f>
        <v/>
      </c>
      <c r="O78" s="201">
        <f t="shared" si="17"/>
        <v>227.50777777777779</v>
      </c>
      <c r="P78" s="139">
        <f t="shared" si="18"/>
        <v>227.50777777777779</v>
      </c>
      <c r="Q78" s="139">
        <f>AVERAGE(H78,K78,F78,M78)</f>
        <v>236.28375</v>
      </c>
      <c r="R78" s="198">
        <v>246.2</v>
      </c>
      <c r="S78" s="198">
        <f t="shared" si="21"/>
        <v>95.97227863525589</v>
      </c>
      <c r="T78" s="139">
        <f t="shared" si="22"/>
        <v>220.48699999999999</v>
      </c>
      <c r="U78" s="139" t="b">
        <f t="shared" si="19"/>
        <v>1</v>
      </c>
      <c r="V78" s="199">
        <v>284.9636363636364</v>
      </c>
      <c r="W78" s="198">
        <f t="shared" si="20"/>
        <v>57.455858585858607</v>
      </c>
      <c r="X78" s="176">
        <v>229.95148148148149</v>
      </c>
      <c r="Y78" s="228">
        <v>216.95266666666666</v>
      </c>
      <c r="Z78" s="228">
        <f t="shared" si="23"/>
        <v>101.62908038312504</v>
      </c>
      <c r="AA78" s="173"/>
    </row>
    <row r="79" spans="1:27" s="8" customFormat="1" ht="26.25" customHeight="1" x14ac:dyDescent="0.2">
      <c r="A79" s="33">
        <v>76</v>
      </c>
      <c r="B79" s="138" t="s">
        <v>110</v>
      </c>
      <c r="C79" s="140" t="s">
        <v>2</v>
      </c>
      <c r="D79" s="139">
        <f>'+Мортка'!H78</f>
        <v>490</v>
      </c>
      <c r="E79" s="139" t="str">
        <f>'+Юмас,Ямки'!H78</f>
        <v/>
      </c>
      <c r="F79" s="139">
        <f>'+Конда'!H78</f>
        <v>525</v>
      </c>
      <c r="G79" s="139" t="str">
        <f>'+Междур'!H78</f>
        <v/>
      </c>
      <c r="H79" s="139">
        <f>'+Болчары'!H78</f>
        <v>517.5</v>
      </c>
      <c r="I79" s="139">
        <f>'+Кума'!H78</f>
        <v>538.33333333333337</v>
      </c>
      <c r="J79" s="139" t="str">
        <f>'+Половинка'!H78</f>
        <v/>
      </c>
      <c r="K79" s="139">
        <f>'+Луговой'!H78</f>
        <v>558</v>
      </c>
      <c r="L79" s="139" t="str">
        <f>'+Мулымья'!H78</f>
        <v/>
      </c>
      <c r="M79" s="139">
        <f>'+Шугур'!H78</f>
        <v>465</v>
      </c>
      <c r="N79" s="139" t="str">
        <f>'+Леуши'!H78</f>
        <v/>
      </c>
      <c r="O79" s="201">
        <f t="shared" si="17"/>
        <v>515.63888888888891</v>
      </c>
      <c r="P79" s="139">
        <f t="shared" si="18"/>
        <v>515.63888888888891</v>
      </c>
      <c r="Q79" s="139">
        <f>AVERAGE(H79,K79,F79,M79)</f>
        <v>516.375</v>
      </c>
      <c r="R79" s="198">
        <v>361</v>
      </c>
      <c r="S79" s="231">
        <f t="shared" si="21"/>
        <v>143.04016620498615</v>
      </c>
      <c r="T79" s="139">
        <f>AVERAGE(D79,E79,G79,I79,J79,L79,N79)</f>
        <v>514.16666666666674</v>
      </c>
      <c r="U79" s="139" t="b">
        <f t="shared" si="19"/>
        <v>1</v>
      </c>
      <c r="V79" s="199">
        <v>308.74074074074076</v>
      </c>
      <c r="W79" s="198">
        <f t="shared" si="20"/>
        <v>-206.89814814814815</v>
      </c>
      <c r="X79" s="176">
        <v>349.80952380952385</v>
      </c>
      <c r="Y79" s="228">
        <v>334.88888888888891</v>
      </c>
      <c r="Z79" s="230">
        <f t="shared" si="23"/>
        <v>153.5335102853351</v>
      </c>
      <c r="AA79" s="175"/>
    </row>
    <row r="80" spans="1:27" s="8" customFormat="1" ht="24.75" customHeight="1" x14ac:dyDescent="0.2">
      <c r="A80" s="33">
        <v>77</v>
      </c>
      <c r="B80" s="138" t="s">
        <v>14</v>
      </c>
      <c r="C80" s="140" t="s">
        <v>2</v>
      </c>
      <c r="D80" s="139">
        <f>'+Мортка'!H79</f>
        <v>359</v>
      </c>
      <c r="E80" s="139" t="str">
        <f>'+Юмас,Ямки'!H79</f>
        <v/>
      </c>
      <c r="F80" s="139">
        <f>'+Конда'!H79</f>
        <v>355</v>
      </c>
      <c r="G80" s="139">
        <f>'+Междур'!H79</f>
        <v>328</v>
      </c>
      <c r="H80" s="139" t="str">
        <f>'+Болчары'!H79</f>
        <v/>
      </c>
      <c r="I80" s="139" t="str">
        <f>'+Кума'!H79</f>
        <v/>
      </c>
      <c r="J80" s="139">
        <f>'+Половинка'!H79</f>
        <v>348</v>
      </c>
      <c r="K80" s="139">
        <f>'+Луговой'!H79</f>
        <v>365</v>
      </c>
      <c r="L80" s="139">
        <f>'+Мулымья'!H79</f>
        <v>367.5</v>
      </c>
      <c r="M80" s="139">
        <f>'+Шугур'!H79</f>
        <v>354.5</v>
      </c>
      <c r="N80" s="139">
        <f>'+Леуши'!H79</f>
        <v>364.5</v>
      </c>
      <c r="O80" s="201">
        <f t="shared" si="17"/>
        <v>355.1875</v>
      </c>
      <c r="P80" s="139">
        <f t="shared" si="18"/>
        <v>355.1875</v>
      </c>
      <c r="Q80" s="139">
        <f>AVERAGE(H80,K80,F80,M80)</f>
        <v>358.16666666666669</v>
      </c>
      <c r="R80" s="198">
        <v>350.125</v>
      </c>
      <c r="S80" s="198">
        <f t="shared" si="21"/>
        <v>102.29679876234678</v>
      </c>
      <c r="T80" s="139">
        <f t="shared" si="22"/>
        <v>353.4</v>
      </c>
      <c r="U80" s="139" t="b">
        <f t="shared" si="19"/>
        <v>1</v>
      </c>
      <c r="V80" s="199">
        <v>356.68181818181819</v>
      </c>
      <c r="W80" s="198">
        <f t="shared" si="20"/>
        <v>1.494318181818187</v>
      </c>
      <c r="X80" s="176">
        <v>341.90151515151518</v>
      </c>
      <c r="Y80" s="228">
        <v>337.20238095238102</v>
      </c>
      <c r="Z80" s="228">
        <f t="shared" si="23"/>
        <v>104.80353045013236</v>
      </c>
      <c r="AA80" s="173"/>
    </row>
    <row r="81" spans="1:27" s="8" customFormat="1" ht="21.75" customHeight="1" x14ac:dyDescent="0.2">
      <c r="A81" s="33">
        <v>78</v>
      </c>
      <c r="B81" s="138" t="s">
        <v>158</v>
      </c>
      <c r="C81" s="140" t="s">
        <v>2</v>
      </c>
      <c r="D81" s="139" t="str">
        <f>'+Мортка'!H80</f>
        <v/>
      </c>
      <c r="E81" s="139" t="str">
        <f>'+Юмас,Ямки'!H80</f>
        <v/>
      </c>
      <c r="F81" s="139">
        <f>'+Конда'!H80</f>
        <v>245</v>
      </c>
      <c r="G81" s="139">
        <f>'+Междур'!H80</f>
        <v>270.88499999999999</v>
      </c>
      <c r="H81" s="139">
        <f>'+Болчары'!H80</f>
        <v>250</v>
      </c>
      <c r="I81" s="139">
        <f>'+Кума'!H80</f>
        <v>247.5</v>
      </c>
      <c r="J81" s="139">
        <f>'+Половинка'!H80</f>
        <v>217.3</v>
      </c>
      <c r="K81" s="139">
        <f>'+Луговой'!H80</f>
        <v>270</v>
      </c>
      <c r="L81" s="139">
        <f>'+Мулымья'!H80</f>
        <v>215.95</v>
      </c>
      <c r="M81" s="139">
        <f>'+Шугур'!H80</f>
        <v>257.5</v>
      </c>
      <c r="N81" s="139">
        <f>'+Леуши'!H80</f>
        <v>260</v>
      </c>
      <c r="O81" s="201">
        <f t="shared" si="17"/>
        <v>248.23722222222224</v>
      </c>
      <c r="P81" s="139">
        <f t="shared" si="18"/>
        <v>248.23722222222224</v>
      </c>
      <c r="Q81" s="139">
        <f t="shared" si="24"/>
        <v>255.625</v>
      </c>
      <c r="R81" s="198">
        <v>245</v>
      </c>
      <c r="S81" s="198">
        <f t="shared" si="21"/>
        <v>104.33673469387755</v>
      </c>
      <c r="T81" s="139">
        <f t="shared" si="22"/>
        <v>242.327</v>
      </c>
      <c r="U81" s="139" t="b">
        <f t="shared" si="19"/>
        <v>1</v>
      </c>
      <c r="V81" s="199">
        <v>247.76383333333334</v>
      </c>
      <c r="W81" s="198">
        <f t="shared" si="20"/>
        <v>-0.47338888888890551</v>
      </c>
      <c r="X81" s="176">
        <v>239.14500000000004</v>
      </c>
      <c r="Y81" s="228">
        <v>236.2175</v>
      </c>
      <c r="Z81" s="228">
        <f t="shared" si="23"/>
        <v>102.58638754537661</v>
      </c>
      <c r="AA81" s="173"/>
    </row>
    <row r="82" spans="1:27" s="8" customFormat="1" ht="24.95" customHeight="1" x14ac:dyDescent="0.2">
      <c r="A82" s="33">
        <v>79</v>
      </c>
      <c r="B82" s="138" t="s">
        <v>42</v>
      </c>
      <c r="C82" s="140" t="s">
        <v>2</v>
      </c>
      <c r="D82" s="139">
        <f>'+Мортка'!H81</f>
        <v>234</v>
      </c>
      <c r="E82" s="139" t="str">
        <f>'+Юмас,Ямки'!H81</f>
        <v/>
      </c>
      <c r="F82" s="139" t="str">
        <f>'+Конда'!H81</f>
        <v/>
      </c>
      <c r="G82" s="139">
        <f>'+Междур'!H81</f>
        <v>191</v>
      </c>
      <c r="H82" s="139">
        <f>'+Болчары'!H81</f>
        <v>237.5</v>
      </c>
      <c r="I82" s="139">
        <f>'+Кума'!H81</f>
        <v>228</v>
      </c>
      <c r="J82" s="139">
        <f>'+Половинка'!H81</f>
        <v>182.33333333333334</v>
      </c>
      <c r="K82" s="139">
        <f>'+Луговой'!H81</f>
        <v>273.5</v>
      </c>
      <c r="L82" s="139">
        <f>'+Мулымья'!H81</f>
        <v>194.66666666666666</v>
      </c>
      <c r="M82" s="139">
        <f>'+Шугур'!H81</f>
        <v>231</v>
      </c>
      <c r="N82" s="139">
        <f>'+Леуши'!H81</f>
        <v>250</v>
      </c>
      <c r="O82" s="201">
        <f t="shared" si="17"/>
        <v>224.66666666666666</v>
      </c>
      <c r="P82" s="139">
        <f t="shared" si="18"/>
        <v>224.66666666666666</v>
      </c>
      <c r="Q82" s="139">
        <f t="shared" si="24"/>
        <v>247.33333333333334</v>
      </c>
      <c r="R82" s="198">
        <v>242.20833333333331</v>
      </c>
      <c r="S82" s="198">
        <f t="shared" si="21"/>
        <v>102.11594701531052</v>
      </c>
      <c r="T82" s="139">
        <f>AVERAGE(D82,E82,G82,I82,J82,L82,N82)</f>
        <v>213.33333333333334</v>
      </c>
      <c r="U82" s="139" t="b">
        <f t="shared" si="19"/>
        <v>1</v>
      </c>
      <c r="V82" s="199">
        <v>239.54545454545453</v>
      </c>
      <c r="W82" s="198">
        <f t="shared" si="20"/>
        <v>14.878787878787875</v>
      </c>
      <c r="X82" s="176">
        <v>225.36363636363637</v>
      </c>
      <c r="Y82" s="228">
        <v>215.73809523809524</v>
      </c>
      <c r="Z82" s="228">
        <f t="shared" si="23"/>
        <v>98.885332744730164</v>
      </c>
      <c r="AA82" s="173"/>
    </row>
    <row r="83" spans="1:27" s="8" customFormat="1" ht="24.95" customHeight="1" x14ac:dyDescent="0.2">
      <c r="A83" s="33">
        <v>80</v>
      </c>
      <c r="B83" s="138" t="s">
        <v>44</v>
      </c>
      <c r="C83" s="140" t="s">
        <v>2</v>
      </c>
      <c r="D83" s="139">
        <f>'+Мортка'!H82</f>
        <v>325</v>
      </c>
      <c r="E83" s="139" t="str">
        <f>'+Юмас,Ямки'!H82</f>
        <v/>
      </c>
      <c r="F83" s="141">
        <f>'+Конда'!H82</f>
        <v>295</v>
      </c>
      <c r="G83" s="139">
        <f>'+Междур'!H82</f>
        <v>261.41500000000002</v>
      </c>
      <c r="H83" s="139">
        <f>'+Болчары'!H82</f>
        <v>270</v>
      </c>
      <c r="I83" s="139">
        <f>'+Кума'!H82</f>
        <v>282</v>
      </c>
      <c r="J83" s="139" t="str">
        <f>'+Половинка'!H82</f>
        <v/>
      </c>
      <c r="K83" s="139">
        <f>'+Луговой'!H82</f>
        <v>260</v>
      </c>
      <c r="L83" s="139">
        <f>'+Мулымья'!H82</f>
        <v>257.5</v>
      </c>
      <c r="M83" s="139" t="str">
        <f>'+Шугур'!H82</f>
        <v/>
      </c>
      <c r="N83" s="139">
        <f>'+Леуши'!H82</f>
        <v>216</v>
      </c>
      <c r="O83" s="201">
        <f t="shared" si="17"/>
        <v>270.864375</v>
      </c>
      <c r="P83" s="139">
        <f t="shared" si="18"/>
        <v>270.864375</v>
      </c>
      <c r="Q83" s="139">
        <f>AVERAGE(H83,K83,F83,M83)</f>
        <v>275</v>
      </c>
      <c r="R83" s="198">
        <v>276.66666666666669</v>
      </c>
      <c r="S83" s="198">
        <f t="shared" si="21"/>
        <v>99.397590361445779</v>
      </c>
      <c r="T83" s="139">
        <f t="shared" si="22"/>
        <v>268.38299999999998</v>
      </c>
      <c r="U83" s="139" t="b">
        <f t="shared" si="19"/>
        <v>1</v>
      </c>
      <c r="V83" s="199">
        <v>303.63121212121212</v>
      </c>
      <c r="W83" s="198">
        <f t="shared" si="20"/>
        <v>32.76683712121212</v>
      </c>
      <c r="X83" s="176">
        <v>271.04166666666669</v>
      </c>
      <c r="Y83" s="228">
        <v>267.66666666666669</v>
      </c>
      <c r="Z83" s="228">
        <f t="shared" si="23"/>
        <v>100.2676214196762</v>
      </c>
      <c r="AA83" s="173"/>
    </row>
    <row r="84" spans="1:27" ht="24.95" customHeight="1" x14ac:dyDescent="0.2">
      <c r="A84" s="33">
        <v>81</v>
      </c>
      <c r="B84" s="138" t="s">
        <v>33</v>
      </c>
      <c r="C84" s="140" t="s">
        <v>2</v>
      </c>
      <c r="D84" s="139">
        <f>'+Мортка'!H83</f>
        <v>212.065</v>
      </c>
      <c r="E84" s="139" t="str">
        <f>'+Юмас,Ямки'!H83</f>
        <v/>
      </c>
      <c r="F84" s="139">
        <f>'+Конда'!H83</f>
        <v>192</v>
      </c>
      <c r="G84" s="139">
        <f>'+Междур'!H83</f>
        <v>201.66</v>
      </c>
      <c r="H84" s="139">
        <f>'+Болчары'!H83</f>
        <v>189.995</v>
      </c>
      <c r="I84" s="139" t="str">
        <f>'+Кума'!H83</f>
        <v/>
      </c>
      <c r="J84" s="139">
        <f>'+Половинка'!H83</f>
        <v>200.5</v>
      </c>
      <c r="K84" s="139">
        <f>'+Луговой'!H83</f>
        <v>245</v>
      </c>
      <c r="L84" s="139">
        <f>'+Мулымья'!H83</f>
        <v>194.72000000000003</v>
      </c>
      <c r="M84" s="139">
        <f>'+Шугур'!H83</f>
        <v>215.29999999999998</v>
      </c>
      <c r="N84" s="139" t="str">
        <f>'+Леуши'!H83</f>
        <v/>
      </c>
      <c r="O84" s="201">
        <f t="shared" si="17"/>
        <v>206.405</v>
      </c>
      <c r="P84" s="139">
        <f t="shared" si="18"/>
        <v>206.405</v>
      </c>
      <c r="Q84" s="139">
        <f>AVERAGE(H84,K84,F84,M84)</f>
        <v>210.57374999999999</v>
      </c>
      <c r="R84" s="198">
        <v>205.5</v>
      </c>
      <c r="S84" s="198">
        <f t="shared" si="21"/>
        <v>102.46897810218978</v>
      </c>
      <c r="T84" s="139">
        <f t="shared" si="22"/>
        <v>202.23625000000001</v>
      </c>
      <c r="U84" s="139" t="b">
        <f t="shared" si="19"/>
        <v>1</v>
      </c>
      <c r="V84" s="199">
        <v>204.72233333333332</v>
      </c>
      <c r="W84" s="198">
        <f t="shared" si="20"/>
        <v>-1.6826666666666767</v>
      </c>
      <c r="X84" s="176">
        <v>204.72233333333332</v>
      </c>
      <c r="Y84" s="228">
        <v>204.20388888888888</v>
      </c>
      <c r="Z84" s="228">
        <f t="shared" si="23"/>
        <v>99.036434173905718</v>
      </c>
      <c r="AA84" s="173"/>
    </row>
    <row r="85" spans="1:27" s="8" customFormat="1" ht="24.95" customHeight="1" x14ac:dyDescent="0.2">
      <c r="A85" s="33">
        <v>82</v>
      </c>
      <c r="B85" s="138" t="s">
        <v>46</v>
      </c>
      <c r="C85" s="140" t="s">
        <v>2</v>
      </c>
      <c r="D85" s="139">
        <f>'+Мортка'!H84</f>
        <v>240.5</v>
      </c>
      <c r="E85" s="139" t="str">
        <f>'+Юмас,Ямки'!H84</f>
        <v/>
      </c>
      <c r="F85" s="139" t="str">
        <f>'+Конда'!H84</f>
        <v/>
      </c>
      <c r="G85" s="139">
        <f>'+Междур'!H84</f>
        <v>216</v>
      </c>
      <c r="H85" s="139">
        <f>'+Болчары'!H84</f>
        <v>265</v>
      </c>
      <c r="I85" s="139">
        <f>'+Кума'!H84</f>
        <v>237</v>
      </c>
      <c r="J85" s="139">
        <f>'+Половинка'!H84</f>
        <v>209</v>
      </c>
      <c r="K85" s="139">
        <f>'+Луговой'!H84</f>
        <v>251.5</v>
      </c>
      <c r="L85" s="139">
        <f>'+Мулымья'!H84</f>
        <v>276.43333333333334</v>
      </c>
      <c r="M85" s="139">
        <f>'+Шугур'!H84</f>
        <v>250</v>
      </c>
      <c r="N85" s="139">
        <f>'+Леуши'!H84</f>
        <v>256.5</v>
      </c>
      <c r="O85" s="201">
        <f t="shared" si="17"/>
        <v>244.65925925925927</v>
      </c>
      <c r="P85" s="139">
        <f t="shared" si="18"/>
        <v>244.65925925925927</v>
      </c>
      <c r="Q85" s="139">
        <f>AVERAGE(H85,K85,F85,M85)</f>
        <v>255.5</v>
      </c>
      <c r="R85" s="198">
        <v>249.006666666667</v>
      </c>
      <c r="S85" s="198">
        <f t="shared" si="21"/>
        <v>102.60769457310366</v>
      </c>
      <c r="T85" s="139">
        <f>AVERAGE(D85,E85,G85,I85,J85,L85,N85)</f>
        <v>239.23888888888891</v>
      </c>
      <c r="U85" s="139" t="b">
        <f t="shared" si="19"/>
        <v>1</v>
      </c>
      <c r="V85" s="199">
        <v>248.50121212121212</v>
      </c>
      <c r="W85" s="198">
        <f t="shared" si="20"/>
        <v>3.8419528619528478</v>
      </c>
      <c r="X85" s="176">
        <v>239.26000000000002</v>
      </c>
      <c r="Y85" s="228">
        <v>233.69047619047618</v>
      </c>
      <c r="Z85" s="228">
        <f t="shared" si="23"/>
        <v>102.37425708948888</v>
      </c>
      <c r="AA85" s="173"/>
    </row>
    <row r="86" spans="1:27" ht="24.95" customHeight="1" x14ac:dyDescent="0.2">
      <c r="A86" s="33">
        <v>83</v>
      </c>
      <c r="B86" s="138" t="s">
        <v>159</v>
      </c>
      <c r="C86" s="138" t="s">
        <v>2</v>
      </c>
      <c r="D86" s="139">
        <f>'+Мортка'!H85</f>
        <v>900</v>
      </c>
      <c r="E86" s="139" t="str">
        <f>'+Юмас,Ямки'!H85</f>
        <v/>
      </c>
      <c r="F86" s="139" t="str">
        <f>'+Конда'!H85</f>
        <v/>
      </c>
      <c r="G86" s="139" t="str">
        <f>'+Междур'!H85</f>
        <v/>
      </c>
      <c r="H86" s="139">
        <f>'+Болчары'!H85</f>
        <v>1116.1099999999999</v>
      </c>
      <c r="I86" s="139" t="str">
        <f>'+Кума'!H85</f>
        <v/>
      </c>
      <c r="J86" s="139">
        <f>'+Половинка'!H85</f>
        <v>1075</v>
      </c>
      <c r="K86" s="139" t="str">
        <f>'+Луговой'!H85</f>
        <v/>
      </c>
      <c r="L86" s="139" t="str">
        <f>'+Мулымья'!H85</f>
        <v/>
      </c>
      <c r="M86" s="139" t="str">
        <f>'+Шугур'!H85</f>
        <v/>
      </c>
      <c r="N86" s="139" t="str">
        <f>'+Леуши'!H85</f>
        <v/>
      </c>
      <c r="O86" s="201">
        <f t="shared" si="17"/>
        <v>1030.3699999999999</v>
      </c>
      <c r="P86" s="139">
        <f t="shared" si="18"/>
        <v>1030.3699999999999</v>
      </c>
      <c r="Q86" s="139">
        <f>AVERAGE(H86,K86,F86,M86)</f>
        <v>1116.1099999999999</v>
      </c>
      <c r="R86" s="198">
        <v>1166.67</v>
      </c>
      <c r="S86" s="198">
        <f t="shared" si="21"/>
        <v>95.666298096291129</v>
      </c>
      <c r="T86" s="139">
        <f>AVERAGE(D86,E86,G86,I86,J86,L86,N86)</f>
        <v>987.5</v>
      </c>
      <c r="U86" s="139" t="b">
        <f t="shared" si="19"/>
        <v>1</v>
      </c>
      <c r="V86" s="199">
        <v>1114.4466666666667</v>
      </c>
      <c r="W86" s="198">
        <f t="shared" si="20"/>
        <v>84.076666666666824</v>
      </c>
      <c r="X86" s="176">
        <v>1114.4466666666667</v>
      </c>
      <c r="Y86" s="228">
        <v>1010</v>
      </c>
      <c r="Z86" s="228">
        <f t="shared" si="23"/>
        <v>97.772277227722768</v>
      </c>
      <c r="AA86" s="173"/>
    </row>
    <row r="87" spans="1:27" ht="27.75" customHeight="1" x14ac:dyDescent="0.2">
      <c r="A87" s="33">
        <v>84</v>
      </c>
      <c r="B87" s="138" t="s">
        <v>160</v>
      </c>
      <c r="C87" s="138" t="s">
        <v>2</v>
      </c>
      <c r="D87" s="139" t="str">
        <f>'+Мортка'!H86</f>
        <v/>
      </c>
      <c r="E87" s="139" t="str">
        <f>'+Юмас,Ямки'!H86</f>
        <v/>
      </c>
      <c r="F87" s="139" t="str">
        <f>'+Конда'!H86</f>
        <v/>
      </c>
      <c r="G87" s="139" t="str">
        <f>'+Междур'!H86</f>
        <v/>
      </c>
      <c r="H87" s="139" t="str">
        <f>'+Болчары'!H86</f>
        <v/>
      </c>
      <c r="I87" s="139" t="str">
        <f>'+Кума'!H86</f>
        <v/>
      </c>
      <c r="J87" s="139" t="str">
        <f>'+Половинка'!H86</f>
        <v/>
      </c>
      <c r="K87" s="139" t="str">
        <f>'+Луговой'!H86</f>
        <v/>
      </c>
      <c r="L87" s="139" t="str">
        <f>'+Мулымья'!H86</f>
        <v/>
      </c>
      <c r="M87" s="139" t="str">
        <f>'+Шугур'!H86</f>
        <v/>
      </c>
      <c r="N87" s="139" t="str">
        <f>'+Леуши'!H86</f>
        <v/>
      </c>
      <c r="O87" s="201" t="str">
        <f t="shared" si="17"/>
        <v/>
      </c>
      <c r="P87" s="139" t="e">
        <f t="shared" si="18"/>
        <v>#DIV/0!</v>
      </c>
      <c r="Q87" s="139"/>
      <c r="R87" s="198"/>
      <c r="S87" s="198"/>
      <c r="T87" s="139"/>
      <c r="U87" s="139"/>
      <c r="V87" s="199"/>
      <c r="W87" s="198"/>
      <c r="X87" s="176"/>
      <c r="Y87" s="228"/>
      <c r="Z87" s="228"/>
      <c r="AA87" s="173"/>
    </row>
    <row r="88" spans="1:27" ht="27.75" customHeight="1" x14ac:dyDescent="0.2">
      <c r="A88" s="33">
        <v>85</v>
      </c>
      <c r="B88" s="138" t="s">
        <v>161</v>
      </c>
      <c r="C88" s="138" t="s">
        <v>2</v>
      </c>
      <c r="D88" s="139" t="str">
        <f>'+Мортка'!H87</f>
        <v/>
      </c>
      <c r="E88" s="139" t="str">
        <f>'+Юмас,Ямки'!H87</f>
        <v/>
      </c>
      <c r="F88" s="139" t="str">
        <f>'+Конда'!H87</f>
        <v/>
      </c>
      <c r="G88" s="139" t="str">
        <f>'+Междур'!H87</f>
        <v/>
      </c>
      <c r="H88" s="139" t="str">
        <f>'+Болчары'!H87</f>
        <v/>
      </c>
      <c r="I88" s="139" t="str">
        <f>'+Кума'!H87</f>
        <v/>
      </c>
      <c r="J88" s="139" t="str">
        <f>'+Половинка'!H87</f>
        <v/>
      </c>
      <c r="K88" s="139" t="str">
        <f>'+Луговой'!H87</f>
        <v/>
      </c>
      <c r="L88" s="139" t="str">
        <f>'+Мулымья'!H87</f>
        <v/>
      </c>
      <c r="M88" s="139" t="str">
        <f>'+Шугур'!H87</f>
        <v/>
      </c>
      <c r="N88" s="139" t="str">
        <f>'+Леуши'!H87</f>
        <v/>
      </c>
      <c r="O88" s="201" t="str">
        <f t="shared" ref="O88:O116" si="25">IFERROR(P88,"")</f>
        <v/>
      </c>
      <c r="P88" s="139" t="e">
        <f t="shared" ref="P88:P116" si="26">AVERAGEIF(D88:N88,"&gt;0")</f>
        <v>#DIV/0!</v>
      </c>
      <c r="Q88" s="139"/>
      <c r="R88" s="198"/>
      <c r="S88" s="198"/>
      <c r="T88" s="139"/>
      <c r="U88" s="139"/>
      <c r="V88" s="199"/>
      <c r="W88" s="198"/>
      <c r="X88" s="176"/>
      <c r="Y88" s="228"/>
      <c r="Z88" s="228"/>
      <c r="AA88" s="173"/>
    </row>
    <row r="89" spans="1:27" ht="29.25" customHeight="1" x14ac:dyDescent="0.2">
      <c r="A89" s="33">
        <v>86</v>
      </c>
      <c r="B89" s="138" t="s">
        <v>162</v>
      </c>
      <c r="C89" s="138" t="s">
        <v>2</v>
      </c>
      <c r="D89" s="139">
        <f>'+Мортка'!H88</f>
        <v>745</v>
      </c>
      <c r="E89" s="139" t="str">
        <f>'+Юмас,Ямки'!H88</f>
        <v/>
      </c>
      <c r="F89" s="139">
        <f>'+Конда'!H88</f>
        <v>820</v>
      </c>
      <c r="G89" s="139" t="str">
        <f>'+Междур'!H88</f>
        <v/>
      </c>
      <c r="H89" s="139">
        <f>'+Болчары'!H88</f>
        <v>592.94000000000005</v>
      </c>
      <c r="I89" s="139">
        <f>'+Кума'!H88</f>
        <v>700</v>
      </c>
      <c r="J89" s="141" t="str">
        <f>'+Половинка'!H88</f>
        <v/>
      </c>
      <c r="K89" s="139">
        <f>'+Луговой'!H88</f>
        <v>780</v>
      </c>
      <c r="L89" s="139" t="str">
        <f>'+Мулымья'!H88</f>
        <v/>
      </c>
      <c r="M89" s="139">
        <f>'+Шугур'!H88</f>
        <v>729.6</v>
      </c>
      <c r="N89" s="139" t="str">
        <f>'+Леуши'!H88</f>
        <v/>
      </c>
      <c r="O89" s="201">
        <f>IFERROR(P89,"")</f>
        <v>727.92333333333329</v>
      </c>
      <c r="P89" s="139">
        <f t="shared" si="26"/>
        <v>727.92333333333329</v>
      </c>
      <c r="Q89" s="139">
        <f>AVERAGE(H89,K89,F89,M89)</f>
        <v>730.63499999999999</v>
      </c>
      <c r="R89" s="198">
        <v>700.63750000000005</v>
      </c>
      <c r="S89" s="198">
        <f t="shared" si="21"/>
        <v>104.28145795793115</v>
      </c>
      <c r="T89" s="139">
        <f t="shared" si="22"/>
        <v>722.5</v>
      </c>
      <c r="U89" s="139" t="b">
        <f t="shared" si="19"/>
        <v>1</v>
      </c>
      <c r="V89" s="199">
        <v>624.67500000000007</v>
      </c>
      <c r="W89" s="198">
        <f t="shared" si="20"/>
        <v>-103.24833333333322</v>
      </c>
      <c r="X89" s="176">
        <v>722.51</v>
      </c>
      <c r="Y89" s="228">
        <v>810</v>
      </c>
      <c r="Z89" s="228">
        <f t="shared" si="23"/>
        <v>89.197530864197532</v>
      </c>
      <c r="AA89" s="173"/>
    </row>
    <row r="90" spans="1:27" ht="27" customHeight="1" x14ac:dyDescent="0.2">
      <c r="A90" s="33">
        <v>87</v>
      </c>
      <c r="B90" s="138" t="s">
        <v>138</v>
      </c>
      <c r="C90" s="140" t="s">
        <v>2</v>
      </c>
      <c r="D90" s="139" t="str">
        <f>'+Мортка'!H89</f>
        <v/>
      </c>
      <c r="E90" s="139" t="str">
        <f>'+Юмас,Ямки'!H89</f>
        <v/>
      </c>
      <c r="F90" s="139" t="str">
        <f>'+Конда'!H89</f>
        <v/>
      </c>
      <c r="G90" s="139" t="str">
        <f>'+Междур'!H89</f>
        <v/>
      </c>
      <c r="H90" s="139"/>
      <c r="I90" s="139"/>
      <c r="J90" s="139"/>
      <c r="K90" s="139" t="str">
        <f>'+Луговой'!H89</f>
        <v/>
      </c>
      <c r="L90" s="139" t="str">
        <f>'+Мулымья'!H89</f>
        <v/>
      </c>
      <c r="M90" s="139" t="str">
        <f>'+Шугур'!H89</f>
        <v/>
      </c>
      <c r="N90" s="139" t="str">
        <f>'+Леуши'!H89</f>
        <v/>
      </c>
      <c r="O90" s="201" t="str">
        <f t="shared" si="25"/>
        <v/>
      </c>
      <c r="P90" s="139" t="e">
        <f t="shared" si="26"/>
        <v>#DIV/0!</v>
      </c>
      <c r="Q90" s="139"/>
      <c r="R90" s="198"/>
      <c r="S90" s="198"/>
      <c r="T90" s="139"/>
      <c r="U90" s="139"/>
      <c r="V90" s="199"/>
      <c r="W90" s="198"/>
      <c r="X90" s="176"/>
      <c r="Y90" s="228"/>
      <c r="Z90" s="228"/>
      <c r="AA90" s="173"/>
    </row>
    <row r="91" spans="1:27" ht="24.95" customHeight="1" x14ac:dyDescent="0.2">
      <c r="A91" s="33">
        <v>88</v>
      </c>
      <c r="B91" s="138" t="s">
        <v>76</v>
      </c>
      <c r="C91" s="140" t="s">
        <v>2</v>
      </c>
      <c r="D91" s="139">
        <f>'+Мортка'!H90</f>
        <v>511.50333333333333</v>
      </c>
      <c r="E91" s="139" t="str">
        <f>'+Юмас,Ямки'!H90</f>
        <v/>
      </c>
      <c r="F91" s="139">
        <f>'+Конда'!H90</f>
        <v>557</v>
      </c>
      <c r="G91" s="139">
        <f>'+Междур'!H90</f>
        <v>440</v>
      </c>
      <c r="H91" s="139" t="str">
        <f>'+Болчары'!H90</f>
        <v/>
      </c>
      <c r="I91" s="139" t="str">
        <f>'+Кума'!H90</f>
        <v/>
      </c>
      <c r="J91" s="139">
        <f>'+Половинка'!H90</f>
        <v>532</v>
      </c>
      <c r="K91" s="139">
        <f>'+Луговой'!H90</f>
        <v>510</v>
      </c>
      <c r="L91" s="139">
        <f>'+Мулымья'!H90</f>
        <v>502.5</v>
      </c>
      <c r="M91" s="139">
        <f>'+Шугур'!H90</f>
        <v>500</v>
      </c>
      <c r="N91" s="139">
        <f>'+Леуши'!H90</f>
        <v>545</v>
      </c>
      <c r="O91" s="201">
        <f t="shared" si="25"/>
        <v>512.25041666666664</v>
      </c>
      <c r="P91" s="139">
        <f t="shared" si="26"/>
        <v>512.25041666666664</v>
      </c>
      <c r="Q91" s="139">
        <f>AVERAGE(H91,K91,F91,M91)</f>
        <v>522.33333333333337</v>
      </c>
      <c r="R91" s="198">
        <v>500</v>
      </c>
      <c r="S91" s="198">
        <f t="shared" si="21"/>
        <v>104.46666666666667</v>
      </c>
      <c r="T91" s="139">
        <f>AVERAGE(D91,E91,G91,I91,J91,L91,N91)</f>
        <v>506.20066666666662</v>
      </c>
      <c r="U91" s="139" t="b">
        <f t="shared" si="19"/>
        <v>1</v>
      </c>
      <c r="V91" s="199">
        <v>531.83333333333326</v>
      </c>
      <c r="W91" s="198">
        <f t="shared" si="20"/>
        <v>19.58291666666662</v>
      </c>
      <c r="X91" s="176">
        <v>498.57142857142856</v>
      </c>
      <c r="Y91" s="228">
        <v>498.33333333333331</v>
      </c>
      <c r="Z91" s="228">
        <f t="shared" si="23"/>
        <v>101.57872909698995</v>
      </c>
      <c r="AA91" s="173"/>
    </row>
    <row r="92" spans="1:27" ht="24.95" customHeight="1" x14ac:dyDescent="0.2">
      <c r="A92" s="33">
        <v>89</v>
      </c>
      <c r="B92" s="138" t="s">
        <v>31</v>
      </c>
      <c r="C92" s="140" t="s">
        <v>2</v>
      </c>
      <c r="D92" s="139">
        <f>'+Мортка'!H91</f>
        <v>103.5</v>
      </c>
      <c r="E92" s="139" t="str">
        <f>'+Юмас,Ямки'!H91</f>
        <v/>
      </c>
      <c r="F92" s="139">
        <f>'+Конда'!H91</f>
        <v>104.1</v>
      </c>
      <c r="G92" s="139">
        <f>'+Междур'!H91</f>
        <v>104</v>
      </c>
      <c r="H92" s="139">
        <f>'+Болчары'!H91</f>
        <v>98.055000000000007</v>
      </c>
      <c r="I92" s="139">
        <f>'+Кума'!H91</f>
        <v>92.5</v>
      </c>
      <c r="J92" s="139">
        <f>'+Половинка'!H91</f>
        <v>87.2</v>
      </c>
      <c r="K92" s="139">
        <f>'+Луговой'!H91</f>
        <v>99.45</v>
      </c>
      <c r="L92" s="139">
        <f>'+Мулымья'!H91</f>
        <v>99.633333333333326</v>
      </c>
      <c r="M92" s="139">
        <f>'+Шугур'!H91</f>
        <v>91.5</v>
      </c>
      <c r="N92" s="139">
        <f>'+Леуши'!H91</f>
        <v>89.95</v>
      </c>
      <c r="O92" s="201">
        <f t="shared" si="25"/>
        <v>96.988833333333346</v>
      </c>
      <c r="P92" s="139">
        <f t="shared" si="26"/>
        <v>96.988833333333346</v>
      </c>
      <c r="Q92" s="139">
        <f>AVERAGE(H92,K92,F92,M92)</f>
        <v>98.276250000000005</v>
      </c>
      <c r="R92" s="198">
        <v>94.108333333333334</v>
      </c>
      <c r="S92" s="198">
        <f t="shared" si="21"/>
        <v>104.4288497299212</v>
      </c>
      <c r="T92" s="139">
        <f>AVERAGE(D92,E92,G92,I92,J92,L92,N92)</f>
        <v>96.130555555555546</v>
      </c>
      <c r="U92" s="139" t="b">
        <f t="shared" si="19"/>
        <v>1</v>
      </c>
      <c r="V92" s="199">
        <v>96.207575757575754</v>
      </c>
      <c r="W92" s="198">
        <f t="shared" si="20"/>
        <v>-0.7812575757575928</v>
      </c>
      <c r="X92" s="176">
        <v>93.489393939393949</v>
      </c>
      <c r="Y92" s="228">
        <v>93.135714285714286</v>
      </c>
      <c r="Z92" s="228">
        <f t="shared" si="23"/>
        <v>103.21556697429079</v>
      </c>
      <c r="AA92" s="173" t="s">
        <v>175</v>
      </c>
    </row>
    <row r="93" spans="1:27" ht="24.95" customHeight="1" x14ac:dyDescent="0.2">
      <c r="A93" s="33">
        <v>90</v>
      </c>
      <c r="B93" s="138" t="s">
        <v>111</v>
      </c>
      <c r="C93" s="140" t="s">
        <v>2</v>
      </c>
      <c r="D93" s="139">
        <f>'+Мортка'!H92</f>
        <v>45.666666666666664</v>
      </c>
      <c r="E93" s="139" t="str">
        <f>'+Юмас,Ямки'!H92</f>
        <v/>
      </c>
      <c r="F93" s="139" t="str">
        <f>'+Конда'!H92</f>
        <v/>
      </c>
      <c r="G93" s="139">
        <f>'+Междур'!H92</f>
        <v>43</v>
      </c>
      <c r="H93" s="139">
        <f>'+Болчары'!H92</f>
        <v>45</v>
      </c>
      <c r="I93" s="139">
        <f>'+Кума'!H92</f>
        <v>53</v>
      </c>
      <c r="J93" s="139" t="str">
        <f>'+Половинка'!H92</f>
        <v/>
      </c>
      <c r="K93" s="139">
        <f>'+Луговой'!H92</f>
        <v>49</v>
      </c>
      <c r="L93" s="139">
        <f>'+Мулымья'!H92</f>
        <v>40</v>
      </c>
      <c r="M93" s="139" t="str">
        <f>'+Шугур'!H92</f>
        <v/>
      </c>
      <c r="N93" s="139" t="str">
        <f>'+Леуши'!H92</f>
        <v/>
      </c>
      <c r="O93" s="201">
        <f t="shared" si="25"/>
        <v>45.944444444444436</v>
      </c>
      <c r="P93" s="139">
        <f t="shared" si="26"/>
        <v>45.944444444444436</v>
      </c>
      <c r="Q93" s="139">
        <f>AVERAGE(H93,K93,F93,M93)</f>
        <v>47</v>
      </c>
      <c r="R93" s="198">
        <v>45.25</v>
      </c>
      <c r="S93" s="198">
        <f t="shared" si="21"/>
        <v>103.86740331491713</v>
      </c>
      <c r="T93" s="139">
        <f t="shared" si="22"/>
        <v>45.416666666666664</v>
      </c>
      <c r="U93" s="139" t="b">
        <f t="shared" si="19"/>
        <v>1</v>
      </c>
      <c r="V93" s="199">
        <v>48.75</v>
      </c>
      <c r="W93" s="198">
        <f t="shared" si="20"/>
        <v>2.8055555555555642</v>
      </c>
      <c r="X93" s="176">
        <v>44.452380952380956</v>
      </c>
      <c r="Y93" s="228">
        <v>44.133333333333333</v>
      </c>
      <c r="Z93" s="228">
        <f t="shared" si="23"/>
        <v>102.90785498489426</v>
      </c>
      <c r="AA93" s="175"/>
    </row>
    <row r="94" spans="1:27" ht="24.95" customHeight="1" x14ac:dyDescent="0.2">
      <c r="A94" s="33">
        <v>91</v>
      </c>
      <c r="B94" s="138" t="s">
        <v>163</v>
      </c>
      <c r="C94" s="140" t="s">
        <v>2</v>
      </c>
      <c r="D94" s="139">
        <f>'+Мортка'!H93</f>
        <v>325.66666666666669</v>
      </c>
      <c r="E94" s="139" t="str">
        <f>'+Юмас,Ямки'!H93</f>
        <v/>
      </c>
      <c r="F94" s="139" t="str">
        <f>'+Конда'!H93</f>
        <v/>
      </c>
      <c r="G94" s="139">
        <f>'+Междур'!H93</f>
        <v>381</v>
      </c>
      <c r="H94" s="139">
        <f>'+Болчары'!H93</f>
        <v>412</v>
      </c>
      <c r="I94" s="139">
        <f>'+Кума'!H93</f>
        <v>364</v>
      </c>
      <c r="J94" s="139">
        <f>'+Половинка'!H93</f>
        <v>324.39999999999998</v>
      </c>
      <c r="K94" s="139">
        <f>'+Луговой'!H93</f>
        <v>381.5</v>
      </c>
      <c r="L94" s="139">
        <f>'+Мулымья'!H93</f>
        <v>309</v>
      </c>
      <c r="M94" s="139">
        <f>'+Шугур'!H93</f>
        <v>360</v>
      </c>
      <c r="N94" s="139">
        <f>'+Леуши'!H93</f>
        <v>325</v>
      </c>
      <c r="O94" s="201">
        <f t="shared" si="25"/>
        <v>353.6185185185185</v>
      </c>
      <c r="P94" s="139">
        <f t="shared" si="26"/>
        <v>353.6185185185185</v>
      </c>
      <c r="Q94" s="139">
        <f>AVERAGE(H94,K94,F94,M94)</f>
        <v>384.5</v>
      </c>
      <c r="R94" s="198">
        <v>368.66666666666669</v>
      </c>
      <c r="S94" s="198">
        <f t="shared" si="21"/>
        <v>104.29475587703436</v>
      </c>
      <c r="T94" s="139">
        <f t="shared" si="22"/>
        <v>338.17777777777775</v>
      </c>
      <c r="U94" s="139" t="b">
        <f t="shared" si="19"/>
        <v>1</v>
      </c>
      <c r="V94" s="199">
        <v>365.9</v>
      </c>
      <c r="W94" s="198">
        <f t="shared" si="20"/>
        <v>12.281481481481478</v>
      </c>
      <c r="X94" s="176">
        <v>340.14814814814815</v>
      </c>
      <c r="Y94" s="228">
        <v>325.88888888888891</v>
      </c>
      <c r="Z94" s="228">
        <f t="shared" si="23"/>
        <v>103.77088305489259</v>
      </c>
      <c r="AA94" s="173"/>
    </row>
    <row r="95" spans="1:27" ht="24.95" customHeight="1" x14ac:dyDescent="0.2">
      <c r="A95" s="33">
        <v>92</v>
      </c>
      <c r="B95" s="138" t="s">
        <v>112</v>
      </c>
      <c r="C95" s="140" t="s">
        <v>2</v>
      </c>
      <c r="D95" s="139" t="str">
        <f>'+Мортка'!H94</f>
        <v/>
      </c>
      <c r="E95" s="139" t="str">
        <f>'+Юмас,Ямки'!H94</f>
        <v/>
      </c>
      <c r="F95" s="139" t="str">
        <f>'+Конда'!H94</f>
        <v/>
      </c>
      <c r="G95" s="139" t="str">
        <f>'+Междур'!H94</f>
        <v/>
      </c>
      <c r="H95" s="139" t="str">
        <f>'+Болчары'!H94</f>
        <v/>
      </c>
      <c r="I95" s="139" t="str">
        <f>'+Кума'!H94</f>
        <v/>
      </c>
      <c r="J95" s="139" t="str">
        <f>'+Половинка'!H94</f>
        <v/>
      </c>
      <c r="K95" s="139" t="str">
        <f>'+Луговой'!H94</f>
        <v/>
      </c>
      <c r="L95" s="139" t="str">
        <f>'+Мулымья'!H94</f>
        <v/>
      </c>
      <c r="M95" s="139" t="str">
        <f>'+Шугур'!H94</f>
        <v/>
      </c>
      <c r="N95" s="139" t="str">
        <f>'+Леуши'!H94</f>
        <v/>
      </c>
      <c r="O95" s="201" t="str">
        <f t="shared" si="25"/>
        <v/>
      </c>
      <c r="P95" s="139" t="e">
        <f t="shared" si="26"/>
        <v>#DIV/0!</v>
      </c>
      <c r="Q95" s="139"/>
      <c r="R95" s="198"/>
      <c r="S95" s="198"/>
      <c r="T95" s="139"/>
      <c r="U95" s="139"/>
      <c r="V95" s="199"/>
      <c r="W95" s="198"/>
      <c r="X95" s="176"/>
      <c r="Y95" s="228"/>
      <c r="Z95" s="228"/>
      <c r="AA95" s="173"/>
    </row>
    <row r="96" spans="1:27" ht="24.95" customHeight="1" x14ac:dyDescent="0.2">
      <c r="A96" s="33">
        <v>93</v>
      </c>
      <c r="B96" s="138" t="s">
        <v>18</v>
      </c>
      <c r="C96" s="140" t="s">
        <v>2</v>
      </c>
      <c r="D96" s="139">
        <f>'+Мортка'!H95</f>
        <v>333.66666666666669</v>
      </c>
      <c r="E96" s="139" t="str">
        <f>'+Юмас,Ямки'!H95</f>
        <v/>
      </c>
      <c r="F96" s="139">
        <f>'+Конда'!H95</f>
        <v>327.40000000000003</v>
      </c>
      <c r="G96" s="139">
        <f>'+Междур'!H95</f>
        <v>340</v>
      </c>
      <c r="H96" s="139">
        <f>'+Болчары'!H95</f>
        <v>320</v>
      </c>
      <c r="I96" s="141">
        <f>'+Кума'!H95</f>
        <v>328</v>
      </c>
      <c r="J96" s="139" t="str">
        <f>'+Половинка'!H95</f>
        <v/>
      </c>
      <c r="K96" s="139">
        <f>'+Луговой'!H95</f>
        <v>321.96500000000003</v>
      </c>
      <c r="L96" s="139" t="str">
        <f>'+Мулымья'!H95</f>
        <v/>
      </c>
      <c r="M96" s="139">
        <f>'+Шугур'!H95</f>
        <v>350</v>
      </c>
      <c r="N96" s="141">
        <f>'+Леуши'!H95</f>
        <v>340</v>
      </c>
      <c r="O96" s="201">
        <f t="shared" si="25"/>
        <v>332.62895833333334</v>
      </c>
      <c r="P96" s="139">
        <f t="shared" si="26"/>
        <v>332.62895833333334</v>
      </c>
      <c r="Q96" s="139">
        <f t="shared" si="24"/>
        <v>329.84125</v>
      </c>
      <c r="R96" s="198">
        <v>343.94</v>
      </c>
      <c r="S96" s="198">
        <f t="shared" si="21"/>
        <v>95.900811187997903</v>
      </c>
      <c r="T96" s="139">
        <f t="shared" si="22"/>
        <v>335.41666666666669</v>
      </c>
      <c r="U96" s="139" t="b">
        <f t="shared" si="19"/>
        <v>0</v>
      </c>
      <c r="V96" s="199">
        <v>351.47592592592588</v>
      </c>
      <c r="W96" s="198">
        <f t="shared" si="20"/>
        <v>18.846967592592534</v>
      </c>
      <c r="X96" s="176">
        <v>342.09500000000003</v>
      </c>
      <c r="Y96" s="228">
        <v>340.25</v>
      </c>
      <c r="Z96" s="228">
        <f t="shared" si="23"/>
        <v>98.579475875581693</v>
      </c>
      <c r="AA96" s="173"/>
    </row>
    <row r="97" spans="1:27" ht="27.75" customHeight="1" x14ac:dyDescent="0.2">
      <c r="A97" s="33">
        <v>94</v>
      </c>
      <c r="B97" s="138" t="s">
        <v>113</v>
      </c>
      <c r="C97" s="140" t="s">
        <v>2</v>
      </c>
      <c r="D97" s="139" t="str">
        <f>'+Мортка'!H96</f>
        <v/>
      </c>
      <c r="E97" s="139" t="str">
        <f>'+Юмас,Ямки'!H96</f>
        <v/>
      </c>
      <c r="F97" s="139" t="str">
        <f>'+Конда'!H96</f>
        <v/>
      </c>
      <c r="G97" s="139" t="str">
        <f>'+Междур'!H96</f>
        <v/>
      </c>
      <c r="H97" s="139" t="str">
        <f>'+Болчары'!H96</f>
        <v/>
      </c>
      <c r="I97" s="139" t="str">
        <f>'+Кума'!H96</f>
        <v/>
      </c>
      <c r="J97" s="139" t="str">
        <f>'+Половинка'!H96</f>
        <v/>
      </c>
      <c r="K97" s="139" t="str">
        <f>'+Луговой'!H96</f>
        <v/>
      </c>
      <c r="L97" s="139" t="str">
        <f>'+Мулымья'!H96</f>
        <v/>
      </c>
      <c r="M97" s="139" t="str">
        <f>'+Шугур'!H96</f>
        <v/>
      </c>
      <c r="N97" s="139" t="str">
        <f>'+Леуши'!H96</f>
        <v/>
      </c>
      <c r="O97" s="201" t="str">
        <f t="shared" si="25"/>
        <v/>
      </c>
      <c r="P97" s="139" t="e">
        <f t="shared" si="26"/>
        <v>#DIV/0!</v>
      </c>
      <c r="Q97" s="139"/>
      <c r="R97" s="198"/>
      <c r="S97" s="198"/>
      <c r="T97" s="139"/>
      <c r="U97" s="139"/>
      <c r="V97" s="199"/>
      <c r="W97" s="198"/>
      <c r="X97" s="176"/>
      <c r="Y97" s="228"/>
      <c r="Z97" s="228"/>
      <c r="AA97" s="173"/>
    </row>
    <row r="98" spans="1:27" ht="24.95" customHeight="1" x14ac:dyDescent="0.2">
      <c r="A98" s="33">
        <v>95</v>
      </c>
      <c r="B98" s="138" t="s">
        <v>164</v>
      </c>
      <c r="C98" s="140" t="s">
        <v>61</v>
      </c>
      <c r="D98" s="139">
        <f>'+Мортка'!H97</f>
        <v>29</v>
      </c>
      <c r="E98" s="139" t="str">
        <f>'+Юмас,Ямки'!H97</f>
        <v/>
      </c>
      <c r="F98" s="139">
        <f>'+Конда'!H97</f>
        <v>29</v>
      </c>
      <c r="G98" s="139" t="str">
        <f>'+Междур'!H97</f>
        <v/>
      </c>
      <c r="H98" s="139">
        <f>'+Болчары'!H97</f>
        <v>28</v>
      </c>
      <c r="I98" s="139"/>
      <c r="J98" s="139"/>
      <c r="K98" s="139">
        <f>'+Луговой'!H97</f>
        <v>32</v>
      </c>
      <c r="L98" s="139" t="str">
        <f>'+Мулымья'!H97</f>
        <v/>
      </c>
      <c r="M98" s="139" t="str">
        <f>'+Шугур'!H97</f>
        <v/>
      </c>
      <c r="N98" s="139">
        <f>'+Леуши'!H97</f>
        <v>30</v>
      </c>
      <c r="O98" s="201">
        <f t="shared" si="25"/>
        <v>29.6</v>
      </c>
      <c r="P98" s="139">
        <f t="shared" si="26"/>
        <v>29.6</v>
      </c>
      <c r="Q98" s="139">
        <f t="shared" ref="Q98:Q109" si="27">AVERAGE(H98,K98,F98,M98)</f>
        <v>29.666666666666668</v>
      </c>
      <c r="R98" s="198">
        <v>28.5</v>
      </c>
      <c r="S98" s="198">
        <f t="shared" si="21"/>
        <v>104.09356725146199</v>
      </c>
      <c r="T98" s="139">
        <f>AVERAGE(D98,E98,G98,I98,J98,L98,N98)</f>
        <v>29.5</v>
      </c>
      <c r="U98" s="139" t="b">
        <f t="shared" si="19"/>
        <v>1</v>
      </c>
      <c r="V98" s="199">
        <v>30.166666666666668</v>
      </c>
      <c r="W98" s="198">
        <f t="shared" si="20"/>
        <v>0.56666666666666643</v>
      </c>
      <c r="X98" s="176">
        <v>28.375</v>
      </c>
      <c r="Y98" s="228">
        <v>28.25</v>
      </c>
      <c r="Z98" s="228">
        <f t="shared" si="23"/>
        <v>104.42477876106196</v>
      </c>
      <c r="AA98" s="173"/>
    </row>
    <row r="99" spans="1:27" ht="24.95" customHeight="1" x14ac:dyDescent="0.2">
      <c r="A99" s="33">
        <v>96</v>
      </c>
      <c r="B99" s="138" t="s">
        <v>165</v>
      </c>
      <c r="C99" s="140" t="s">
        <v>61</v>
      </c>
      <c r="D99" s="139" t="str">
        <f>'+Мортка'!H98</f>
        <v/>
      </c>
      <c r="E99" s="139" t="str">
        <f>'+Юмас,Ямки'!H98</f>
        <v/>
      </c>
      <c r="F99" s="139">
        <f>'+Конда'!H98</f>
        <v>116.25</v>
      </c>
      <c r="G99" s="139">
        <f>'+Междур'!H98</f>
        <v>110</v>
      </c>
      <c r="H99" s="139" t="str">
        <f>'+Болчары'!H98</f>
        <v/>
      </c>
      <c r="I99" s="139">
        <f>'+Кума'!H98</f>
        <v>93</v>
      </c>
      <c r="J99" s="139" t="str">
        <f>'+Половинка'!H98</f>
        <v/>
      </c>
      <c r="K99" s="139">
        <f>'+Луговой'!H98</f>
        <v>111.5</v>
      </c>
      <c r="L99" s="139" t="str">
        <f>'+Мулымья'!H98</f>
        <v/>
      </c>
      <c r="M99" s="139" t="str">
        <f>'+Шугур'!H98</f>
        <v/>
      </c>
      <c r="N99" s="139">
        <f>'+Леуши'!H98</f>
        <v>107</v>
      </c>
      <c r="O99" s="201">
        <f t="shared" si="25"/>
        <v>107.55</v>
      </c>
      <c r="P99" s="139">
        <f t="shared" si="26"/>
        <v>107.55</v>
      </c>
      <c r="Q99" s="139">
        <f t="shared" si="27"/>
        <v>113.875</v>
      </c>
      <c r="R99" s="198">
        <v>113</v>
      </c>
      <c r="S99" s="198">
        <f t="shared" si="21"/>
        <v>100.77433628318585</v>
      </c>
      <c r="T99" s="139">
        <f>AVERAGE(D99,E99,G99,I99,J99,L99,N99)</f>
        <v>103.33333333333333</v>
      </c>
      <c r="U99" s="139" t="b">
        <f t="shared" si="19"/>
        <v>1</v>
      </c>
      <c r="V99" s="199">
        <v>113.04166666666666</v>
      </c>
      <c r="W99" s="198">
        <f t="shared" si="20"/>
        <v>5.49166666666666</v>
      </c>
      <c r="X99" s="176">
        <v>105.94444444444446</v>
      </c>
      <c r="Y99" s="228">
        <v>102.41666666666667</v>
      </c>
      <c r="Z99" s="228">
        <f t="shared" si="23"/>
        <v>100.89503661513423</v>
      </c>
      <c r="AA99" s="173"/>
    </row>
    <row r="100" spans="1:27" s="8" customFormat="1" ht="24.75" customHeight="1" x14ac:dyDescent="0.2">
      <c r="A100" s="33">
        <v>97</v>
      </c>
      <c r="B100" s="138" t="s">
        <v>36</v>
      </c>
      <c r="C100" s="140" t="s">
        <v>61</v>
      </c>
      <c r="D100" s="139">
        <f>'+Мортка'!H99</f>
        <v>24.333333333333332</v>
      </c>
      <c r="E100" s="139" t="str">
        <f>'+Юмас,Ямки'!H99</f>
        <v/>
      </c>
      <c r="F100" s="139">
        <f>'+Конда'!H99</f>
        <v>29</v>
      </c>
      <c r="G100" s="139">
        <f>'+Междур'!H99</f>
        <v>27</v>
      </c>
      <c r="H100" s="139">
        <f>'+Болчары'!H99</f>
        <v>25.5</v>
      </c>
      <c r="I100" s="139">
        <f>'+Кума'!H99</f>
        <v>25</v>
      </c>
      <c r="J100" s="177">
        <f>'+Половинка'!H99</f>
        <v>28</v>
      </c>
      <c r="K100" s="139">
        <f>'+Луговой'!H99</f>
        <v>31</v>
      </c>
      <c r="L100" s="139" t="str">
        <f>'+Мулымья'!H99</f>
        <v/>
      </c>
      <c r="M100" s="139">
        <f>'+Шугур'!H99</f>
        <v>29</v>
      </c>
      <c r="N100" s="139" t="str">
        <f>'+Леуши'!H99</f>
        <v/>
      </c>
      <c r="O100" s="201">
        <f t="shared" si="25"/>
        <v>27.354166666666664</v>
      </c>
      <c r="P100" s="139">
        <f t="shared" si="26"/>
        <v>27.354166666666664</v>
      </c>
      <c r="Q100" s="139">
        <f t="shared" si="27"/>
        <v>28.625</v>
      </c>
      <c r="R100" s="198">
        <v>27.416666666666668</v>
      </c>
      <c r="S100" s="198">
        <f t="shared" si="21"/>
        <v>104.40729483282674</v>
      </c>
      <c r="T100" s="139">
        <f>AVERAGE(D100,E100,G100,I100,J100,L100,N100)</f>
        <v>26.083333333333332</v>
      </c>
      <c r="U100" s="139" t="b">
        <f t="shared" si="19"/>
        <v>1</v>
      </c>
      <c r="V100" s="199">
        <v>28.212121212121211</v>
      </c>
      <c r="W100" s="198">
        <f t="shared" si="20"/>
        <v>0.85795454545454675</v>
      </c>
      <c r="X100" s="176">
        <v>26.45</v>
      </c>
      <c r="Y100" s="228">
        <v>25.805555555555557</v>
      </c>
      <c r="Z100" s="228">
        <f t="shared" si="23"/>
        <v>101.07642626480084</v>
      </c>
      <c r="AA100" s="173"/>
    </row>
    <row r="101" spans="1:27" ht="24.95" customHeight="1" x14ac:dyDescent="0.2">
      <c r="A101" s="33">
        <v>98</v>
      </c>
      <c r="B101" s="138" t="s">
        <v>35</v>
      </c>
      <c r="C101" s="140" t="s">
        <v>61</v>
      </c>
      <c r="D101" s="139">
        <f>'+Мортка'!H100</f>
        <v>83.666666666666671</v>
      </c>
      <c r="E101" s="139" t="str">
        <f>'+Юмас,Ямки'!H100</f>
        <v/>
      </c>
      <c r="F101" s="139">
        <f>'+Конда'!H100</f>
        <v>117.5</v>
      </c>
      <c r="G101" s="139">
        <f>'+Междур'!H100</f>
        <v>107.33333333333333</v>
      </c>
      <c r="H101" s="139">
        <f>'+Болчары'!H100</f>
        <v>111.64666666666666</v>
      </c>
      <c r="I101" s="139">
        <f>'+Кума'!H100</f>
        <v>85</v>
      </c>
      <c r="J101" s="139">
        <f>'+Половинка'!H100</f>
        <v>104.76666666666667</v>
      </c>
      <c r="K101" s="139">
        <f>'+Луговой'!H100</f>
        <v>117.5</v>
      </c>
      <c r="L101" s="139">
        <f>'+Мулымья'!H100</f>
        <v>92.899999999999991</v>
      </c>
      <c r="M101" s="139">
        <f>'+Шугур'!H100</f>
        <v>115</v>
      </c>
      <c r="N101" s="139">
        <f>'+Леуши'!H100</f>
        <v>134</v>
      </c>
      <c r="O101" s="201">
        <f t="shared" si="25"/>
        <v>106.93133333333333</v>
      </c>
      <c r="P101" s="139">
        <f t="shared" si="26"/>
        <v>106.93133333333333</v>
      </c>
      <c r="Q101" s="139">
        <f t="shared" si="27"/>
        <v>115.41166666666666</v>
      </c>
      <c r="R101" s="198">
        <v>113.92666666666668</v>
      </c>
      <c r="S101" s="198">
        <f t="shared" si="21"/>
        <v>101.30347006846507</v>
      </c>
      <c r="T101" s="139">
        <f t="shared" si="22"/>
        <v>101.27777777777777</v>
      </c>
      <c r="U101" s="139" t="b">
        <f t="shared" si="19"/>
        <v>1</v>
      </c>
      <c r="V101" s="199">
        <v>110.76242424242425</v>
      </c>
      <c r="W101" s="198">
        <f t="shared" si="20"/>
        <v>3.8310909090909178</v>
      </c>
      <c r="X101" s="176">
        <v>110.13481481481482</v>
      </c>
      <c r="Y101" s="228">
        <v>108.23888888888888</v>
      </c>
      <c r="Z101" s="228">
        <f t="shared" si="23"/>
        <v>93.568752245547401</v>
      </c>
      <c r="AA101" s="173"/>
    </row>
    <row r="102" spans="1:27" ht="30" customHeight="1" x14ac:dyDescent="0.2">
      <c r="A102" s="33">
        <v>99</v>
      </c>
      <c r="B102" s="138" t="s">
        <v>114</v>
      </c>
      <c r="C102" s="140" t="s">
        <v>2</v>
      </c>
      <c r="D102" s="139">
        <f>'+Мортка'!H101</f>
        <v>23.333333333333332</v>
      </c>
      <c r="E102" s="139" t="str">
        <f>'+Юмас,Ямки'!H101</f>
        <v/>
      </c>
      <c r="F102" s="139">
        <f>'+Конда'!H101</f>
        <v>23.5</v>
      </c>
      <c r="G102" s="139">
        <f>'+Междур'!H101</f>
        <v>18</v>
      </c>
      <c r="H102" s="139">
        <f>'+Болчары'!H101</f>
        <v>20</v>
      </c>
      <c r="I102" s="139">
        <f>'+Кума'!H101</f>
        <v>18.333333333333332</v>
      </c>
      <c r="J102" s="139">
        <f>'+Половинка'!H101</f>
        <v>19</v>
      </c>
      <c r="K102" s="139">
        <f>'+Луговой'!H101</f>
        <v>29</v>
      </c>
      <c r="L102" s="139" t="str">
        <f>'+Мулымья'!H101</f>
        <v/>
      </c>
      <c r="M102" s="139">
        <f>'+Шугур'!H101</f>
        <v>24</v>
      </c>
      <c r="N102" s="139">
        <f>'+Леуши'!H101</f>
        <v>24.25</v>
      </c>
      <c r="O102" s="201">
        <f t="shared" si="25"/>
        <v>22.157407407407405</v>
      </c>
      <c r="P102" s="139">
        <f t="shared" si="26"/>
        <v>22.157407407407405</v>
      </c>
      <c r="Q102" s="139">
        <f t="shared" si="27"/>
        <v>24.125</v>
      </c>
      <c r="R102" s="198">
        <v>23.125</v>
      </c>
      <c r="S102" s="198">
        <f t="shared" si="21"/>
        <v>104.32432432432432</v>
      </c>
      <c r="T102" s="139">
        <f t="shared" ref="T102:T113" si="28">AVERAGE(D102,E102,G102,I102,J102,L102,N102)</f>
        <v>20.583333333333332</v>
      </c>
      <c r="U102" s="139" t="b">
        <f t="shared" si="19"/>
        <v>1</v>
      </c>
      <c r="V102" s="199">
        <v>23.674242424242426</v>
      </c>
      <c r="W102" s="198">
        <f t="shared" si="20"/>
        <v>1.5168350168350209</v>
      </c>
      <c r="X102" s="176">
        <v>23.053030303030305</v>
      </c>
      <c r="Y102" s="228">
        <v>23.011904761904798</v>
      </c>
      <c r="Z102" s="228">
        <f t="shared" si="23"/>
        <v>89.446456285566327</v>
      </c>
      <c r="AA102" s="173"/>
    </row>
    <row r="103" spans="1:27" ht="26.25" customHeight="1" x14ac:dyDescent="0.2">
      <c r="A103" s="33">
        <v>100</v>
      </c>
      <c r="B103" s="138" t="s">
        <v>86</v>
      </c>
      <c r="C103" s="140" t="s">
        <v>2</v>
      </c>
      <c r="D103" s="139">
        <f>'+Мортка'!H102</f>
        <v>223.33499999999998</v>
      </c>
      <c r="E103" s="139" t="str">
        <f>'+Юмас,Ямки'!H102</f>
        <v/>
      </c>
      <c r="F103" s="139">
        <f>'+Конда'!H102</f>
        <v>248.33333333333334</v>
      </c>
      <c r="G103" s="139">
        <f>'+Междур'!H102</f>
        <v>240</v>
      </c>
      <c r="H103" s="139">
        <f>'+Болчары'!H102</f>
        <v>240</v>
      </c>
      <c r="I103" s="139">
        <f>'+Кума'!H102</f>
        <v>192.5</v>
      </c>
      <c r="J103" s="177" t="str">
        <f>'+Половинка'!H102</f>
        <v/>
      </c>
      <c r="K103" s="139">
        <f>'+Луговой'!H102</f>
        <v>225</v>
      </c>
      <c r="L103" s="139">
        <f>'+Мулымья'!H102</f>
        <v>266.5</v>
      </c>
      <c r="M103" s="139">
        <f>'+Шугур'!H102</f>
        <v>220</v>
      </c>
      <c r="N103" s="139" t="str">
        <f>'+Леуши'!H102</f>
        <v/>
      </c>
      <c r="O103" s="201">
        <f t="shared" si="25"/>
        <v>231.95854166666666</v>
      </c>
      <c r="P103" s="139">
        <f t="shared" si="26"/>
        <v>231.95854166666666</v>
      </c>
      <c r="Q103" s="139">
        <f t="shared" si="27"/>
        <v>233.33333333333334</v>
      </c>
      <c r="R103" s="198">
        <v>230.75</v>
      </c>
      <c r="S103" s="198">
        <f t="shared" si="21"/>
        <v>101.11953773925606</v>
      </c>
      <c r="T103" s="139">
        <f t="shared" si="28"/>
        <v>230.58375000000001</v>
      </c>
      <c r="U103" s="139" t="b">
        <f t="shared" si="19"/>
        <v>1</v>
      </c>
      <c r="V103" s="199">
        <v>224.14814814814815</v>
      </c>
      <c r="W103" s="198">
        <f t="shared" si="20"/>
        <v>-7.8103935185185094</v>
      </c>
      <c r="X103" s="176">
        <v>229.75925925925927</v>
      </c>
      <c r="Y103" s="228">
        <v>228.9666666666667</v>
      </c>
      <c r="Z103" s="228">
        <f t="shared" si="23"/>
        <v>100.70625272965496</v>
      </c>
      <c r="AA103" s="173"/>
    </row>
    <row r="104" spans="1:27" ht="21" customHeight="1" x14ac:dyDescent="0.2">
      <c r="A104" s="33">
        <v>101</v>
      </c>
      <c r="B104" s="138" t="s">
        <v>40</v>
      </c>
      <c r="C104" s="140" t="s">
        <v>2</v>
      </c>
      <c r="D104" s="139">
        <f>'+Мортка'!H103</f>
        <v>161</v>
      </c>
      <c r="E104" s="139" t="str">
        <f>'+Юмас,Ямки'!H103</f>
        <v/>
      </c>
      <c r="F104" s="139">
        <f>'+Конда'!H103</f>
        <v>180</v>
      </c>
      <c r="G104" s="139">
        <f>'+Междур'!H103</f>
        <v>175</v>
      </c>
      <c r="H104" s="139">
        <f>'+Болчары'!H103</f>
        <v>175</v>
      </c>
      <c r="I104" s="139" t="str">
        <f>'+Кума'!H103</f>
        <v/>
      </c>
      <c r="J104" s="139">
        <f>'+Половинка'!H103</f>
        <v>191</v>
      </c>
      <c r="K104" s="139">
        <f>'+Луговой'!H103</f>
        <v>190</v>
      </c>
      <c r="L104" s="139">
        <f>'+Мулымья'!H103</f>
        <v>157.5</v>
      </c>
      <c r="M104" s="139">
        <f>'+Шугур'!H103</f>
        <v>212.5</v>
      </c>
      <c r="N104" s="139">
        <f>'+Леуши'!H103</f>
        <v>210</v>
      </c>
      <c r="O104" s="201">
        <f t="shared" si="25"/>
        <v>183.55555555555554</v>
      </c>
      <c r="P104" s="139">
        <f t="shared" si="26"/>
        <v>183.55555555555554</v>
      </c>
      <c r="Q104" s="139">
        <f t="shared" si="27"/>
        <v>189.375</v>
      </c>
      <c r="R104" s="198">
        <v>193.95833333333334</v>
      </c>
      <c r="S104" s="198">
        <f>Q104/R104*100</f>
        <v>97.63694951664877</v>
      </c>
      <c r="T104" s="139">
        <f t="shared" si="28"/>
        <v>178.9</v>
      </c>
      <c r="U104" s="139" t="b">
        <f t="shared" si="19"/>
        <v>1</v>
      </c>
      <c r="V104" s="199">
        <v>186.17833333333334</v>
      </c>
      <c r="W104" s="198">
        <f t="shared" si="20"/>
        <v>2.6227777777777987</v>
      </c>
      <c r="X104" s="176">
        <v>186.17833333333334</v>
      </c>
      <c r="Y104" s="228">
        <v>180.99166666666667</v>
      </c>
      <c r="Z104" s="228">
        <f t="shared" si="23"/>
        <v>98.844329849440584</v>
      </c>
      <c r="AA104" s="173"/>
    </row>
    <row r="105" spans="1:27" ht="18" customHeight="1" x14ac:dyDescent="0.2">
      <c r="A105" s="33">
        <v>102</v>
      </c>
      <c r="B105" s="138" t="s">
        <v>115</v>
      </c>
      <c r="C105" s="140" t="s">
        <v>2</v>
      </c>
      <c r="D105" s="139">
        <f>'+Мортка'!H104</f>
        <v>854</v>
      </c>
      <c r="E105" s="139" t="str">
        <f>'+Юмас,Ямки'!H104</f>
        <v/>
      </c>
      <c r="F105" s="139">
        <f>'+Конда'!H104</f>
        <v>868.33333333333337</v>
      </c>
      <c r="G105" s="139">
        <f>'+Междур'!H104</f>
        <v>860</v>
      </c>
      <c r="H105" s="139">
        <f>'+Болчары'!H104</f>
        <v>981</v>
      </c>
      <c r="I105" s="139">
        <f>'+Кума'!H104</f>
        <v>880.66666666666663</v>
      </c>
      <c r="J105" s="139">
        <f>'+Половинка'!H104</f>
        <v>858.33333333333337</v>
      </c>
      <c r="K105" s="139">
        <f>'+Луговой'!H104</f>
        <v>753.33333333333337</v>
      </c>
      <c r="L105" s="139">
        <f>'+Мулымья'!H104</f>
        <v>820.83333333333337</v>
      </c>
      <c r="M105" s="139">
        <f>'+Шугур'!H104</f>
        <v>905</v>
      </c>
      <c r="N105" s="139">
        <f>'+Леуши'!H104</f>
        <v>844.5</v>
      </c>
      <c r="O105" s="201">
        <f t="shared" si="25"/>
        <v>862.6</v>
      </c>
      <c r="P105" s="139">
        <f t="shared" si="26"/>
        <v>862.6</v>
      </c>
      <c r="Q105" s="139">
        <f t="shared" si="27"/>
        <v>876.91666666666674</v>
      </c>
      <c r="R105" s="198">
        <v>838.62916666666661</v>
      </c>
      <c r="S105" s="198">
        <f t="shared" ref="S105:S124" si="29">Q105/R105*100</f>
        <v>104.56548633434525</v>
      </c>
      <c r="T105" s="139">
        <f t="shared" si="28"/>
        <v>853.05555555555554</v>
      </c>
      <c r="U105" s="139" t="b">
        <f t="shared" si="19"/>
        <v>1</v>
      </c>
      <c r="V105" s="199">
        <v>833.1984848484849</v>
      </c>
      <c r="W105" s="198">
        <f t="shared" si="20"/>
        <v>-29.401515151515127</v>
      </c>
      <c r="X105" s="176">
        <v>826.16818181818167</v>
      </c>
      <c r="Y105" s="228">
        <v>819.04761904761915</v>
      </c>
      <c r="Z105" s="228">
        <f t="shared" si="23"/>
        <v>104.15213178294572</v>
      </c>
      <c r="AA105" s="173"/>
    </row>
    <row r="106" spans="1:27" ht="28.5" customHeight="1" x14ac:dyDescent="0.2">
      <c r="A106" s="33">
        <v>103</v>
      </c>
      <c r="B106" s="138" t="s">
        <v>131</v>
      </c>
      <c r="C106" s="140" t="s">
        <v>2</v>
      </c>
      <c r="D106" s="139">
        <f>'+Мортка'!H105</f>
        <v>485.33333333333331</v>
      </c>
      <c r="E106" s="139" t="str">
        <f>'+Юмас,Ямки'!H105</f>
        <v/>
      </c>
      <c r="F106" s="139">
        <f>'+Конда'!H105</f>
        <v>478</v>
      </c>
      <c r="G106" s="139">
        <f>'+Междур'!H105</f>
        <v>398.03499999999997</v>
      </c>
      <c r="H106" s="139">
        <f>'+Болчары'!H105</f>
        <v>451.3</v>
      </c>
      <c r="I106" s="139">
        <f>'+Кума'!H105</f>
        <v>473.5</v>
      </c>
      <c r="J106" s="139" t="str">
        <f>'+Половинка'!H105</f>
        <v/>
      </c>
      <c r="K106" s="139">
        <f>'+Луговой'!H105</f>
        <v>428.23666666666668</v>
      </c>
      <c r="L106" s="139">
        <f>'+Мулымья'!H105</f>
        <v>428.57</v>
      </c>
      <c r="M106" s="139">
        <f>'+Шугур'!H105</f>
        <v>521.5</v>
      </c>
      <c r="N106" s="139">
        <f>'+Леуши'!H105</f>
        <v>425</v>
      </c>
      <c r="O106" s="201">
        <f t="shared" si="25"/>
        <v>454.38611111111112</v>
      </c>
      <c r="P106" s="139">
        <f t="shared" si="26"/>
        <v>454.38611111111112</v>
      </c>
      <c r="Q106" s="139">
        <f t="shared" si="27"/>
        <v>469.75916666666666</v>
      </c>
      <c r="R106" s="198">
        <v>460.98833333333334</v>
      </c>
      <c r="S106" s="198">
        <f t="shared" si="29"/>
        <v>101.90261503364148</v>
      </c>
      <c r="T106" s="139">
        <f t="shared" si="28"/>
        <v>442.08766666666668</v>
      </c>
      <c r="U106" s="139" t="b">
        <f t="shared" si="19"/>
        <v>1</v>
      </c>
      <c r="V106" s="199">
        <v>467.37866666666667</v>
      </c>
      <c r="W106" s="198">
        <f t="shared" si="20"/>
        <v>12.992555555555555</v>
      </c>
      <c r="X106" s="176">
        <v>459.2286666666667</v>
      </c>
      <c r="Y106" s="228">
        <v>458.0555555555556</v>
      </c>
      <c r="Z106" s="228">
        <f t="shared" si="23"/>
        <v>96.513984232868395</v>
      </c>
      <c r="AA106" s="173"/>
    </row>
    <row r="107" spans="1:27" ht="29.25" customHeight="1" x14ac:dyDescent="0.2">
      <c r="A107" s="33">
        <v>104</v>
      </c>
      <c r="B107" s="138" t="s">
        <v>132</v>
      </c>
      <c r="C107" s="140" t="s">
        <v>2</v>
      </c>
      <c r="D107" s="139">
        <f>'+Мортка'!H106</f>
        <v>430</v>
      </c>
      <c r="E107" s="139" t="str">
        <f>'+Юмас,Ямки'!H106</f>
        <v/>
      </c>
      <c r="F107" s="139" t="str">
        <f>'+Конда'!H106</f>
        <v/>
      </c>
      <c r="G107" s="139">
        <f>'+Междур'!H106</f>
        <v>391</v>
      </c>
      <c r="H107" s="139">
        <f>'+Болчары'!H106</f>
        <v>479.10000000000008</v>
      </c>
      <c r="I107" s="139">
        <f>'+Кума'!H106</f>
        <v>519.66666666666663</v>
      </c>
      <c r="J107" s="177" t="str">
        <f>'+Половинка'!H106</f>
        <v/>
      </c>
      <c r="K107" s="139">
        <f>'+Луговой'!H106</f>
        <v>437.5</v>
      </c>
      <c r="L107" s="139">
        <f>'+Мулымья'!H106</f>
        <v>441</v>
      </c>
      <c r="M107" s="139">
        <f>'+Шугур'!H106</f>
        <v>515</v>
      </c>
      <c r="N107" s="139">
        <f>'+Леуши'!H106</f>
        <v>510</v>
      </c>
      <c r="O107" s="201">
        <f t="shared" si="25"/>
        <v>465.40833333333336</v>
      </c>
      <c r="P107" s="139">
        <f t="shared" si="26"/>
        <v>465.40833333333336</v>
      </c>
      <c r="Q107" s="139">
        <f t="shared" si="27"/>
        <v>477.20000000000005</v>
      </c>
      <c r="R107" s="198">
        <v>473.01249999999999</v>
      </c>
      <c r="S107" s="198">
        <f t="shared" si="29"/>
        <v>100.88528315847891</v>
      </c>
      <c r="T107" s="139">
        <f t="shared" si="28"/>
        <v>458.33333333333331</v>
      </c>
      <c r="U107" s="139" t="b">
        <f t="shared" si="19"/>
        <v>1</v>
      </c>
      <c r="V107" s="199">
        <v>460.95000000000005</v>
      </c>
      <c r="W107" s="198">
        <f t="shared" si="20"/>
        <v>-4.4583333333333144</v>
      </c>
      <c r="X107" s="176">
        <v>460.95000000000005</v>
      </c>
      <c r="Y107" s="228">
        <v>451.3</v>
      </c>
      <c r="Z107" s="228">
        <f t="shared" si="23"/>
        <v>101.55846074303862</v>
      </c>
      <c r="AA107" s="173"/>
    </row>
    <row r="108" spans="1:27" s="8" customFormat="1" ht="31.5" customHeight="1" x14ac:dyDescent="0.2">
      <c r="A108" s="33">
        <v>105</v>
      </c>
      <c r="B108" s="138" t="s">
        <v>87</v>
      </c>
      <c r="C108" s="140" t="s">
        <v>2</v>
      </c>
      <c r="D108" s="139">
        <f>'+Мортка'!H107</f>
        <v>279.02333333333331</v>
      </c>
      <c r="E108" s="139" t="str">
        <f>'+Юмас,Ямки'!H107</f>
        <v/>
      </c>
      <c r="F108" s="139">
        <f>'+Конда'!H107</f>
        <v>327</v>
      </c>
      <c r="G108" s="139">
        <f>'+Междур'!H107</f>
        <v>276.47000000000003</v>
      </c>
      <c r="H108" s="139">
        <f>'+Болчары'!H107</f>
        <v>295.5</v>
      </c>
      <c r="I108" s="139">
        <f>'+Кума'!H107</f>
        <v>285.33333333333331</v>
      </c>
      <c r="J108" s="141" t="str">
        <f>'+Половинка'!H107</f>
        <v/>
      </c>
      <c r="K108" s="139">
        <f>'+Луговой'!H107</f>
        <v>311</v>
      </c>
      <c r="L108" s="139">
        <f>'+Мулымья'!H107</f>
        <v>287.60500000000002</v>
      </c>
      <c r="M108" s="139">
        <f>'+Шугур'!H107</f>
        <v>310</v>
      </c>
      <c r="N108" s="139">
        <f>'+Леуши'!H107</f>
        <v>304.5</v>
      </c>
      <c r="O108" s="201">
        <f t="shared" si="25"/>
        <v>297.38129629629628</v>
      </c>
      <c r="P108" s="139">
        <f t="shared" si="26"/>
        <v>297.38129629629628</v>
      </c>
      <c r="Q108" s="139">
        <f t="shared" si="27"/>
        <v>310.875</v>
      </c>
      <c r="R108" s="198">
        <v>297.5841666666667</v>
      </c>
      <c r="S108" s="198">
        <f t="shared" si="29"/>
        <v>104.46624344373159</v>
      </c>
      <c r="T108" s="139">
        <f t="shared" si="28"/>
        <v>286.5863333333333</v>
      </c>
      <c r="U108" s="139" t="b">
        <f t="shared" si="19"/>
        <v>1</v>
      </c>
      <c r="V108" s="199">
        <v>315.80515151515152</v>
      </c>
      <c r="W108" s="198">
        <f t="shared" si="20"/>
        <v>18.423855218855238</v>
      </c>
      <c r="X108" s="176">
        <v>287.98366666666664</v>
      </c>
      <c r="Y108" s="228">
        <v>281.58333333333331</v>
      </c>
      <c r="Z108" s="228">
        <f t="shared" si="23"/>
        <v>101.77673868008286</v>
      </c>
      <c r="AA108" s="173"/>
    </row>
    <row r="109" spans="1:27" ht="22.5" customHeight="1" x14ac:dyDescent="0.2">
      <c r="A109" s="33">
        <v>106</v>
      </c>
      <c r="B109" s="138" t="s">
        <v>51</v>
      </c>
      <c r="C109" s="140" t="s">
        <v>2</v>
      </c>
      <c r="D109" s="139">
        <f>'+Мортка'!H108</f>
        <v>279</v>
      </c>
      <c r="E109" s="139" t="str">
        <f>'+Юмас,Ямки'!H108</f>
        <v/>
      </c>
      <c r="F109" s="139">
        <f>'+Конда'!H108</f>
        <v>356.66666666666669</v>
      </c>
      <c r="G109" s="139" t="str">
        <f>'+Междур'!H108</f>
        <v/>
      </c>
      <c r="H109" s="139">
        <f>'+Болчары'!H108</f>
        <v>315</v>
      </c>
      <c r="I109" s="139">
        <f>'+Кума'!H108</f>
        <v>310</v>
      </c>
      <c r="J109" s="139">
        <f>'+Половинка'!H108</f>
        <v>309.5</v>
      </c>
      <c r="K109" s="139">
        <f>'+Луговой'!H108</f>
        <v>350</v>
      </c>
      <c r="L109" s="139">
        <f>'+Мулымья'!H108</f>
        <v>293.83333333333331</v>
      </c>
      <c r="M109" s="139">
        <f>'+Шугур'!H108</f>
        <v>310</v>
      </c>
      <c r="N109" s="139">
        <f>'+Леуши'!H108</f>
        <v>310</v>
      </c>
      <c r="O109" s="201">
        <f t="shared" si="25"/>
        <v>314.88888888888891</v>
      </c>
      <c r="P109" s="139">
        <f t="shared" si="26"/>
        <v>314.88888888888891</v>
      </c>
      <c r="Q109" s="139">
        <f t="shared" si="27"/>
        <v>332.91666666666669</v>
      </c>
      <c r="R109" s="198">
        <v>283.41666666666669</v>
      </c>
      <c r="S109" s="231">
        <f t="shared" si="29"/>
        <v>117.46545133784181</v>
      </c>
      <c r="T109" s="139">
        <f t="shared" si="28"/>
        <v>300.46666666666664</v>
      </c>
      <c r="U109" s="139" t="b">
        <f t="shared" si="19"/>
        <v>1</v>
      </c>
      <c r="V109" s="199">
        <v>284.87878787878793</v>
      </c>
      <c r="W109" s="198">
        <f t="shared" si="20"/>
        <v>-30.010101010100982</v>
      </c>
      <c r="X109" s="176">
        <v>274.42424242424244</v>
      </c>
      <c r="Y109" s="228">
        <v>269.28571428571428</v>
      </c>
      <c r="Z109" s="230">
        <f t="shared" si="23"/>
        <v>111.57913351016799</v>
      </c>
      <c r="AA109" s="175"/>
    </row>
    <row r="110" spans="1:27" ht="27" customHeight="1" x14ac:dyDescent="0.2">
      <c r="A110" s="33">
        <v>107</v>
      </c>
      <c r="B110" s="138" t="s">
        <v>116</v>
      </c>
      <c r="C110" s="140" t="s">
        <v>2</v>
      </c>
      <c r="D110" s="139">
        <f>'+Мортка'!H109</f>
        <v>157.23999999999998</v>
      </c>
      <c r="E110" s="139" t="str">
        <f>'+Юмас,Ямки'!H109</f>
        <v/>
      </c>
      <c r="F110" s="139">
        <f>'+Конда'!H109</f>
        <v>243</v>
      </c>
      <c r="G110" s="139">
        <f>'+Междур'!H109</f>
        <v>206.93999999999997</v>
      </c>
      <c r="H110" s="139">
        <f>'+Болчары'!H109</f>
        <v>241.17</v>
      </c>
      <c r="I110" s="139" t="str">
        <f>'+Кума'!H109</f>
        <v/>
      </c>
      <c r="J110" s="139">
        <f>'+Половинка'!H109</f>
        <v>202.8</v>
      </c>
      <c r="K110" s="139">
        <f>'+Луговой'!H109</f>
        <v>197.77</v>
      </c>
      <c r="L110" s="139">
        <f>'+Мулымья'!H109</f>
        <v>160.12666666666667</v>
      </c>
      <c r="M110" s="139">
        <f>'+Шугур'!H109</f>
        <v>205</v>
      </c>
      <c r="N110" s="139">
        <f>'+Леуши'!H109</f>
        <v>172.55</v>
      </c>
      <c r="O110" s="201">
        <f t="shared" si="25"/>
        <v>198.51074074074074</v>
      </c>
      <c r="P110" s="139">
        <f t="shared" si="26"/>
        <v>198.51074074074074</v>
      </c>
      <c r="Q110" s="139">
        <f t="shared" si="24"/>
        <v>221.73500000000001</v>
      </c>
      <c r="R110" s="198">
        <v>211.48500000000001</v>
      </c>
      <c r="S110" s="198">
        <f t="shared" si="29"/>
        <v>104.84667943352957</v>
      </c>
      <c r="T110" s="139">
        <f t="shared" si="28"/>
        <v>179.93133333333336</v>
      </c>
      <c r="U110" s="139" t="b">
        <f t="shared" si="19"/>
        <v>1</v>
      </c>
      <c r="V110" s="199">
        <v>198.11060606060607</v>
      </c>
      <c r="W110" s="198">
        <f t="shared" si="20"/>
        <v>-0.40013468013466991</v>
      </c>
      <c r="X110" s="176">
        <v>190.90621212121212</v>
      </c>
      <c r="Y110" s="228">
        <v>179.14690476190475</v>
      </c>
      <c r="Z110" s="228">
        <f t="shared" si="23"/>
        <v>100.43786889450932</v>
      </c>
      <c r="AA110" s="173"/>
    </row>
    <row r="111" spans="1:27" ht="21" customHeight="1" x14ac:dyDescent="0.2">
      <c r="A111" s="33">
        <v>108</v>
      </c>
      <c r="B111" s="138" t="s">
        <v>54</v>
      </c>
      <c r="C111" s="140" t="s">
        <v>2</v>
      </c>
      <c r="D111" s="139">
        <f>'+Мортка'!H110</f>
        <v>180.82666666666668</v>
      </c>
      <c r="E111" s="139" t="str">
        <f>'+Юмас,Ямки'!H110</f>
        <v/>
      </c>
      <c r="F111" s="139">
        <f>'+Конда'!H110</f>
        <v>205</v>
      </c>
      <c r="G111" s="139">
        <f>'+Междур'!H110</f>
        <v>200</v>
      </c>
      <c r="H111" s="139">
        <f>'+Болчары'!H110</f>
        <v>218.05</v>
      </c>
      <c r="I111" s="139">
        <f>'+Кума'!H110</f>
        <v>177.5</v>
      </c>
      <c r="J111" s="139" t="str">
        <f>'+Половинка'!H110</f>
        <v/>
      </c>
      <c r="K111" s="139">
        <f>'+Луговой'!H110</f>
        <v>220</v>
      </c>
      <c r="L111" s="139">
        <f>'+Мулымья'!H110</f>
        <v>217.65666666666667</v>
      </c>
      <c r="M111" s="139">
        <f>'+Шугур'!H110</f>
        <v>230</v>
      </c>
      <c r="N111" s="139">
        <f>'+Леуши'!H110</f>
        <v>228.97499999999999</v>
      </c>
      <c r="O111" s="201">
        <f t="shared" si="25"/>
        <v>208.6675925925926</v>
      </c>
      <c r="P111" s="139">
        <f t="shared" si="26"/>
        <v>208.6675925925926</v>
      </c>
      <c r="Q111" s="139">
        <f>AVERAGE(H111,K111,F111,M111)</f>
        <v>218.26249999999999</v>
      </c>
      <c r="R111" s="198">
        <v>208.66458333333335</v>
      </c>
      <c r="S111" s="198">
        <f t="shared" si="29"/>
        <v>104.59968649846742</v>
      </c>
      <c r="T111" s="139">
        <f t="shared" si="28"/>
        <v>200.99166666666667</v>
      </c>
      <c r="U111" s="139" t="b">
        <f t="shared" si="19"/>
        <v>1</v>
      </c>
      <c r="V111" s="199">
        <v>206.09515151515154</v>
      </c>
      <c r="W111" s="198">
        <f t="shared" si="20"/>
        <v>-2.5724410774410558</v>
      </c>
      <c r="X111" s="176">
        <v>200.07683333333335</v>
      </c>
      <c r="Y111" s="228">
        <v>194.35166666666666</v>
      </c>
      <c r="Z111" s="228">
        <f t="shared" si="23"/>
        <v>103.41648729536665</v>
      </c>
      <c r="AA111" s="173"/>
    </row>
    <row r="112" spans="1:27" ht="31.5" customHeight="1" x14ac:dyDescent="0.2">
      <c r="A112" s="33">
        <v>109</v>
      </c>
      <c r="B112" s="138" t="s">
        <v>117</v>
      </c>
      <c r="C112" s="140" t="s">
        <v>2</v>
      </c>
      <c r="D112" s="139">
        <f>'+Мортка'!H111</f>
        <v>306.89999999999998</v>
      </c>
      <c r="E112" s="139" t="str">
        <f>'+Юмас,Ямки'!H111</f>
        <v/>
      </c>
      <c r="F112" s="139">
        <f>'+Конда'!H111</f>
        <v>345</v>
      </c>
      <c r="G112" s="139">
        <f>'+Междур'!H111</f>
        <v>303.38499999999999</v>
      </c>
      <c r="H112" s="139">
        <f>'+Болчары'!H111</f>
        <v>337.065</v>
      </c>
      <c r="I112" s="139" t="str">
        <f>'+Кума'!H111</f>
        <v/>
      </c>
      <c r="J112" s="141">
        <f>'+Половинка'!H111</f>
        <v>345.3</v>
      </c>
      <c r="K112" s="139">
        <f>'+Луговой'!H111</f>
        <v>325</v>
      </c>
      <c r="L112" s="139">
        <f>'+Мулымья'!H111</f>
        <v>324</v>
      </c>
      <c r="M112" s="139">
        <f>'+Шугур'!H111</f>
        <v>367.5</v>
      </c>
      <c r="N112" s="139" t="str">
        <f>'+Леуши'!H111</f>
        <v/>
      </c>
      <c r="O112" s="201">
        <f t="shared" si="25"/>
        <v>331.76874999999995</v>
      </c>
      <c r="P112" s="139">
        <f t="shared" si="26"/>
        <v>331.76874999999995</v>
      </c>
      <c r="Q112" s="139">
        <f>AVERAGE(H112,K112,F112,M112)</f>
        <v>343.64125000000001</v>
      </c>
      <c r="R112" s="198">
        <v>339.60416666666669</v>
      </c>
      <c r="S112" s="198">
        <f t="shared" si="29"/>
        <v>101.1887614256794</v>
      </c>
      <c r="T112" s="139">
        <f t="shared" si="28"/>
        <v>319.89625000000001</v>
      </c>
      <c r="U112" s="139" t="b">
        <f t="shared" si="19"/>
        <v>1</v>
      </c>
      <c r="V112" s="199">
        <v>355.38925925925935</v>
      </c>
      <c r="W112" s="198">
        <f t="shared" si="20"/>
        <v>23.620509259259393</v>
      </c>
      <c r="X112" s="176">
        <v>336.10458333333338</v>
      </c>
      <c r="Y112" s="228">
        <v>332.60500000000002</v>
      </c>
      <c r="Z112" s="228">
        <f t="shared" si="23"/>
        <v>96.179026172186227</v>
      </c>
      <c r="AA112" s="173"/>
    </row>
    <row r="113" spans="1:27" ht="27.75" customHeight="1" x14ac:dyDescent="0.2">
      <c r="A113" s="33">
        <v>110</v>
      </c>
      <c r="B113" s="138" t="s">
        <v>118</v>
      </c>
      <c r="C113" s="140" t="s">
        <v>2</v>
      </c>
      <c r="D113" s="139">
        <f>'+Мортка'!H112</f>
        <v>65</v>
      </c>
      <c r="E113" s="139" t="str">
        <f>'+Юмас,Ямки'!H112</f>
        <v/>
      </c>
      <c r="F113" s="141">
        <f>'+Конда'!H112</f>
        <v>70.685000000000002</v>
      </c>
      <c r="G113" s="139">
        <f>'+Междур'!H112</f>
        <v>71.66</v>
      </c>
      <c r="H113" s="141">
        <f>'+Болчары'!H112</f>
        <v>70.664999999999992</v>
      </c>
      <c r="I113" s="139">
        <f>'+Кума'!H112</f>
        <v>74</v>
      </c>
      <c r="J113" s="141">
        <f>'+Половинка'!H112</f>
        <v>84</v>
      </c>
      <c r="K113" s="141" t="str">
        <f>'+Луговой'!H112</f>
        <v/>
      </c>
      <c r="L113" s="141">
        <f>'+Мулымья'!H112</f>
        <v>78.180000000000007</v>
      </c>
      <c r="M113" s="141">
        <f>'+Шугур'!H112</f>
        <v>78.569999999999993</v>
      </c>
      <c r="N113" s="139" t="str">
        <f>'+Леуши'!H112</f>
        <v/>
      </c>
      <c r="O113" s="201">
        <f t="shared" si="25"/>
        <v>74.094999999999999</v>
      </c>
      <c r="P113" s="139">
        <f t="shared" si="26"/>
        <v>74.094999999999999</v>
      </c>
      <c r="Q113" s="139">
        <f>AVERAGE(H113,K113,F113,M113)</f>
        <v>73.306666666666658</v>
      </c>
      <c r="R113" s="198">
        <v>72.993333333333297</v>
      </c>
      <c r="S113" s="198">
        <f t="shared" si="29"/>
        <v>100.42926294638784</v>
      </c>
      <c r="T113" s="139">
        <f t="shared" si="28"/>
        <v>74.567999999999998</v>
      </c>
      <c r="U113" s="141" t="b">
        <f t="shared" si="19"/>
        <v>0</v>
      </c>
      <c r="V113" s="199">
        <v>73.458333333333343</v>
      </c>
      <c r="W113" s="198">
        <f t="shared" si="20"/>
        <v>-0.63666666666665606</v>
      </c>
      <c r="X113" s="176">
        <v>72.226296296296297</v>
      </c>
      <c r="Y113" s="228">
        <v>71.842777777777783</v>
      </c>
      <c r="Z113" s="228">
        <f t="shared" si="23"/>
        <v>103.79331410410076</v>
      </c>
      <c r="AA113" s="173" t="s">
        <v>175</v>
      </c>
    </row>
    <row r="114" spans="1:27" ht="21" customHeight="1" x14ac:dyDescent="0.2">
      <c r="A114" s="33">
        <v>111</v>
      </c>
      <c r="B114" s="138" t="s">
        <v>56</v>
      </c>
      <c r="C114" s="140" t="s">
        <v>2</v>
      </c>
      <c r="D114" s="139">
        <f>'+Мортка'!H113</f>
        <v>74</v>
      </c>
      <c r="E114" s="139" t="str">
        <f>'+Юмас,Ямки'!H113</f>
        <v/>
      </c>
      <c r="F114" s="139">
        <f>'+Конда'!H113</f>
        <v>72.504999999999995</v>
      </c>
      <c r="G114" s="141">
        <f>'+Междур'!H113</f>
        <v>75</v>
      </c>
      <c r="H114" s="139">
        <f>'+Болчары'!H113</f>
        <v>68.75</v>
      </c>
      <c r="I114" s="139">
        <f>'+Кума'!H113</f>
        <v>72</v>
      </c>
      <c r="J114" s="139">
        <f>'+Половинка'!H113</f>
        <v>73.3</v>
      </c>
      <c r="K114" s="139" t="str">
        <f>'+Луговой'!H113</f>
        <v/>
      </c>
      <c r="L114" s="139" t="str">
        <f>'+Мулымья'!H113</f>
        <v/>
      </c>
      <c r="M114" s="139">
        <f>'+Шугур'!H113</f>
        <v>78.569999999999993</v>
      </c>
      <c r="N114" s="139" t="str">
        <f>'+Леуши'!H113</f>
        <v/>
      </c>
      <c r="O114" s="201">
        <f t="shared" si="25"/>
        <v>73.446428571428569</v>
      </c>
      <c r="P114" s="139">
        <f t="shared" si="26"/>
        <v>73.446428571428569</v>
      </c>
      <c r="Q114" s="139">
        <f t="shared" si="24"/>
        <v>73.274999999999991</v>
      </c>
      <c r="R114" s="198">
        <v>72.858333333333334</v>
      </c>
      <c r="S114" s="198">
        <f t="shared" si="29"/>
        <v>100.5718860802928</v>
      </c>
      <c r="T114" s="139">
        <f t="shared" si="22"/>
        <v>73.575000000000003</v>
      </c>
      <c r="U114" s="139" t="b">
        <f t="shared" si="19"/>
        <v>0</v>
      </c>
      <c r="V114" s="199">
        <v>73.669848484848487</v>
      </c>
      <c r="W114" s="198">
        <f t="shared" si="20"/>
        <v>0.22341991341991729</v>
      </c>
      <c r="X114" s="176">
        <v>71.40574074074074</v>
      </c>
      <c r="Y114" s="228">
        <v>70.679444444444442</v>
      </c>
      <c r="Z114" s="228">
        <f t="shared" si="23"/>
        <v>104.09674351335845</v>
      </c>
      <c r="AA114" s="173" t="s">
        <v>175</v>
      </c>
    </row>
    <row r="115" spans="1:27" ht="21" customHeight="1" x14ac:dyDescent="0.2">
      <c r="A115" s="33">
        <v>112</v>
      </c>
      <c r="B115" s="138" t="s">
        <v>166</v>
      </c>
      <c r="C115" s="143" t="s">
        <v>61</v>
      </c>
      <c r="D115" s="177">
        <f>'+Мортка'!H114</f>
        <v>1.76</v>
      </c>
      <c r="E115" s="139" t="str">
        <f>'+Юмас,Ямки'!H114</f>
        <v/>
      </c>
      <c r="F115" s="139">
        <f>'+Конда'!H114</f>
        <v>2.5</v>
      </c>
      <c r="G115" s="139">
        <f>'+Междур'!H114</f>
        <v>2.0299999999999998</v>
      </c>
      <c r="H115" s="139">
        <f>'+Болчары'!H114</f>
        <v>2.16</v>
      </c>
      <c r="I115" s="139">
        <f>'+Кума'!H114</f>
        <v>2.36</v>
      </c>
      <c r="J115" s="139">
        <f>'+Половинка'!H114</f>
        <v>2.0533333333333332</v>
      </c>
      <c r="K115" s="139">
        <f>'+Луговой'!H114</f>
        <v>2.76</v>
      </c>
      <c r="L115" s="139">
        <f>'+Мулымья'!H114</f>
        <v>2.62</v>
      </c>
      <c r="M115" s="139">
        <f>'+Шугур'!H114</f>
        <v>2.4666666666666668</v>
      </c>
      <c r="N115" s="139">
        <f>'+Леуши'!H114</f>
        <v>2.29</v>
      </c>
      <c r="O115" s="201">
        <f>IFERROR(P115,"")</f>
        <v>2.2999999999999998</v>
      </c>
      <c r="P115" s="139">
        <f t="shared" si="26"/>
        <v>2.2999999999999998</v>
      </c>
      <c r="Q115" s="139">
        <f>AVERAGE(H115,K115,F115,M115)</f>
        <v>2.4716666666666667</v>
      </c>
      <c r="R115" s="198">
        <v>2.5100000000000002</v>
      </c>
      <c r="S115" s="198">
        <f t="shared" si="29"/>
        <v>98.472775564409019</v>
      </c>
      <c r="T115" s="139">
        <f t="shared" si="22"/>
        <v>2.1855555555555557</v>
      </c>
      <c r="U115" s="139" t="b">
        <f t="shared" si="19"/>
        <v>1</v>
      </c>
      <c r="V115" s="199">
        <v>2.5526666666666671</v>
      </c>
      <c r="W115" s="198">
        <f t="shared" si="20"/>
        <v>0.25266666666666726</v>
      </c>
      <c r="X115" s="176">
        <v>2.4279999999999999</v>
      </c>
      <c r="Y115" s="228">
        <v>2.3733333333333335</v>
      </c>
      <c r="Z115" s="228">
        <f t="shared" si="23"/>
        <v>92.088014981273403</v>
      </c>
      <c r="AA115" s="173"/>
    </row>
    <row r="116" spans="1:27" ht="21" customHeight="1" x14ac:dyDescent="0.2">
      <c r="A116" s="33">
        <v>113</v>
      </c>
      <c r="B116" s="138" t="s">
        <v>57</v>
      </c>
      <c r="C116" s="140" t="s">
        <v>2</v>
      </c>
      <c r="D116" s="139" t="str">
        <f>'+Мортка'!H115</f>
        <v/>
      </c>
      <c r="E116" s="139" t="str">
        <f>'+Юмас,Ямки'!H115</f>
        <v/>
      </c>
      <c r="F116" s="139">
        <f>'+Конда'!H115</f>
        <v>995</v>
      </c>
      <c r="G116" s="141" t="str">
        <f>'+Междур'!H115</f>
        <v/>
      </c>
      <c r="H116" s="141">
        <f>'+Болчары'!H115</f>
        <v>973.33333333333337</v>
      </c>
      <c r="I116" s="141" t="str">
        <f>'+Кума'!H115</f>
        <v/>
      </c>
      <c r="J116" s="141">
        <f>'+Половинка'!H115</f>
        <v>925</v>
      </c>
      <c r="K116" s="139">
        <f>'+Луговой'!H115</f>
        <v>1016.665</v>
      </c>
      <c r="L116" s="139">
        <f>'+Мулымья'!H115</f>
        <v>1009.6666666666666</v>
      </c>
      <c r="M116" s="139">
        <f>'+Шугур'!H115</f>
        <v>905</v>
      </c>
      <c r="N116" s="139">
        <f>'+Леуши'!H115</f>
        <v>890</v>
      </c>
      <c r="O116" s="201">
        <f t="shared" si="25"/>
        <v>959.23785714285714</v>
      </c>
      <c r="P116" s="139">
        <f t="shared" si="26"/>
        <v>959.23785714285714</v>
      </c>
      <c r="Q116" s="139">
        <f>AVERAGE(H116,K116,F116,M116)</f>
        <v>972.49958333333336</v>
      </c>
      <c r="R116" s="198">
        <v>968.08333333333337</v>
      </c>
      <c r="S116" s="198">
        <f t="shared" si="29"/>
        <v>100.45618490143755</v>
      </c>
      <c r="T116" s="139">
        <f t="shared" si="22"/>
        <v>941.55555555555554</v>
      </c>
      <c r="U116" s="139" t="b">
        <f t="shared" si="19"/>
        <v>1</v>
      </c>
      <c r="V116" s="199">
        <v>990.8</v>
      </c>
      <c r="W116" s="198">
        <f t="shared" si="20"/>
        <v>31.562142857142817</v>
      </c>
      <c r="X116" s="176">
        <v>961.69047619047615</v>
      </c>
      <c r="Y116" s="228">
        <v>953.16666666666663</v>
      </c>
      <c r="Z116" s="228">
        <f t="shared" si="23"/>
        <v>98.78183831672203</v>
      </c>
      <c r="AA116" s="173"/>
    </row>
    <row r="117" spans="1:27" ht="21" customHeight="1" x14ac:dyDescent="0.2">
      <c r="A117" s="33">
        <v>114</v>
      </c>
      <c r="B117" s="138" t="s">
        <v>74</v>
      </c>
      <c r="C117" s="140" t="s">
        <v>2</v>
      </c>
      <c r="D117" s="139" t="str">
        <f>'+Мортка'!H116</f>
        <v/>
      </c>
      <c r="E117" s="139" t="str">
        <f>'+Юмас,Ямки'!H116</f>
        <v/>
      </c>
      <c r="F117" s="139" t="str">
        <f>'+Конда'!H116</f>
        <v/>
      </c>
      <c r="G117" s="139" t="str">
        <f>'+Междур'!H116</f>
        <v/>
      </c>
      <c r="H117" s="139" t="str">
        <f>'+Болчары'!H116</f>
        <v/>
      </c>
      <c r="I117" s="139" t="str">
        <f>'+Кума'!H116</f>
        <v/>
      </c>
      <c r="J117" s="139" t="str">
        <f>'+Половинка'!H116</f>
        <v/>
      </c>
      <c r="K117" s="139" t="str">
        <f>'+Луговой'!H116</f>
        <v/>
      </c>
      <c r="L117" s="139" t="str">
        <f>'+Мулымья'!H116</f>
        <v/>
      </c>
      <c r="M117" s="139" t="str">
        <f>'+Шугур'!H116</f>
        <v/>
      </c>
      <c r="N117" s="139" t="str">
        <f>'+Леуши'!H116</f>
        <v/>
      </c>
      <c r="O117" s="201" t="str">
        <f t="shared" ref="O117:O124" si="30">IFERROR(P117,"")</f>
        <v/>
      </c>
      <c r="P117" s="139" t="e">
        <f t="shared" ref="P117:P124" si="31">AVERAGEIF(D117:N117,"&gt;0")</f>
        <v>#DIV/0!</v>
      </c>
      <c r="Q117" s="139"/>
      <c r="R117" s="198"/>
      <c r="S117" s="198"/>
      <c r="T117" s="139"/>
      <c r="U117" s="139"/>
      <c r="V117" s="199"/>
      <c r="W117" s="198"/>
      <c r="X117" s="176"/>
      <c r="Y117" s="228"/>
      <c r="Z117" s="228"/>
      <c r="AA117" s="173"/>
    </row>
    <row r="118" spans="1:27" ht="21" customHeight="1" x14ac:dyDescent="0.2">
      <c r="A118" s="33">
        <v>115</v>
      </c>
      <c r="B118" s="138" t="s">
        <v>38</v>
      </c>
      <c r="C118" s="140" t="s">
        <v>2</v>
      </c>
      <c r="D118" s="139">
        <f>'+Мортка'!H117</f>
        <v>377</v>
      </c>
      <c r="E118" s="139" t="str">
        <f>'+Юмас,Ямки'!H117</f>
        <v/>
      </c>
      <c r="F118" s="139">
        <f>'+Конда'!H117</f>
        <v>380</v>
      </c>
      <c r="G118" s="139">
        <f>'+Междур'!H117</f>
        <v>400</v>
      </c>
      <c r="H118" s="139">
        <f>'+Болчары'!H117</f>
        <v>330</v>
      </c>
      <c r="I118" s="139">
        <f>'+Кума'!H117</f>
        <v>390</v>
      </c>
      <c r="J118" s="139">
        <f>'+Половинка'!H117</f>
        <v>303</v>
      </c>
      <c r="K118" s="139">
        <f>'+Луговой'!H117</f>
        <v>450</v>
      </c>
      <c r="L118" s="139" t="str">
        <f>'+Мулымья'!H117</f>
        <v/>
      </c>
      <c r="M118" s="139">
        <f>'+Шугур'!H117</f>
        <v>420</v>
      </c>
      <c r="N118" s="139">
        <f>'+Леуши'!H117</f>
        <v>310</v>
      </c>
      <c r="O118" s="201">
        <f t="shared" si="30"/>
        <v>373.33333333333331</v>
      </c>
      <c r="P118" s="139">
        <f t="shared" si="31"/>
        <v>373.33333333333331</v>
      </c>
      <c r="Q118" s="139">
        <f>AVERAGE(H118,K118,F118,M118)</f>
        <v>395</v>
      </c>
      <c r="R118" s="198">
        <v>337.5</v>
      </c>
      <c r="S118" s="231">
        <f>Q118/R118*100</f>
        <v>117.03703703703702</v>
      </c>
      <c r="T118" s="139">
        <f t="shared" si="22"/>
        <v>356</v>
      </c>
      <c r="U118" s="139" t="b">
        <f t="shared" si="19"/>
        <v>1</v>
      </c>
      <c r="V118" s="199">
        <v>374.33749999999998</v>
      </c>
      <c r="W118" s="198">
        <f t="shared" si="20"/>
        <v>1.0041666666666629</v>
      </c>
      <c r="X118" s="176">
        <v>325.34000000000003</v>
      </c>
      <c r="Y118" s="228">
        <v>317.23333333333335</v>
      </c>
      <c r="Z118" s="230">
        <f t="shared" si="23"/>
        <v>112.22023746979089</v>
      </c>
      <c r="AA118" s="173"/>
    </row>
    <row r="119" spans="1:27" ht="21" customHeight="1" x14ac:dyDescent="0.2">
      <c r="A119" s="33">
        <v>116</v>
      </c>
      <c r="B119" s="138" t="s">
        <v>119</v>
      </c>
      <c r="C119" s="140" t="s">
        <v>2</v>
      </c>
      <c r="D119" s="139">
        <f>'+Мортка'!H118</f>
        <v>370</v>
      </c>
      <c r="E119" s="139" t="str">
        <f>'+Юмас,Ямки'!H118</f>
        <v/>
      </c>
      <c r="F119" s="139">
        <f>'+Конда'!H118</f>
        <v>390</v>
      </c>
      <c r="G119" s="139">
        <f>'+Междур'!H118</f>
        <v>363</v>
      </c>
      <c r="H119" s="139">
        <f>'+Болчары'!H118</f>
        <v>405</v>
      </c>
      <c r="I119" s="139">
        <f>'+Кума'!H118</f>
        <v>371</v>
      </c>
      <c r="J119" s="139" t="str">
        <f>'+Половинка'!H118</f>
        <v/>
      </c>
      <c r="K119" s="139" t="str">
        <f>'+Луговой'!H118</f>
        <v/>
      </c>
      <c r="L119" s="139" t="str">
        <f>'+Мулымья'!H118</f>
        <v/>
      </c>
      <c r="M119" s="139">
        <f>'+Шугур'!H118</f>
        <v>380</v>
      </c>
      <c r="N119" s="139" t="str">
        <f>'+Леуши'!H118</f>
        <v/>
      </c>
      <c r="O119" s="201">
        <f t="shared" si="30"/>
        <v>379.83333333333331</v>
      </c>
      <c r="P119" s="139">
        <f t="shared" si="31"/>
        <v>379.83333333333331</v>
      </c>
      <c r="Q119" s="139">
        <f>AVERAGE(H119,K119,F119,M119)</f>
        <v>391.66666666666669</v>
      </c>
      <c r="R119" s="198">
        <v>375.77777777777777</v>
      </c>
      <c r="S119" s="198">
        <f t="shared" si="29"/>
        <v>104.22826729745714</v>
      </c>
      <c r="T119" s="139">
        <f t="shared" si="22"/>
        <v>368</v>
      </c>
      <c r="U119" s="139" t="b">
        <f t="shared" ref="U119:U124" si="32">T119&lt;Q119</f>
        <v>1</v>
      </c>
      <c r="V119" s="199">
        <v>373.80303030303037</v>
      </c>
      <c r="W119" s="198">
        <f t="shared" ref="W119:W124" si="33">V119-O119</f>
        <v>-6.0303030303029459</v>
      </c>
      <c r="X119" s="176">
        <v>367.09259259259261</v>
      </c>
      <c r="Y119" s="228">
        <v>362.75</v>
      </c>
      <c r="Z119" s="228">
        <f t="shared" si="23"/>
        <v>101.44727773949</v>
      </c>
      <c r="AA119" s="173"/>
    </row>
    <row r="120" spans="1:27" ht="21" customHeight="1" x14ac:dyDescent="0.2">
      <c r="A120" s="33">
        <v>117</v>
      </c>
      <c r="B120" s="138" t="s">
        <v>133</v>
      </c>
      <c r="C120" s="140" t="s">
        <v>2</v>
      </c>
      <c r="D120" s="139">
        <f>'+Мортка'!H119</f>
        <v>276</v>
      </c>
      <c r="E120" s="139" t="str">
        <f>'+Юмас,Ямки'!H119</f>
        <v/>
      </c>
      <c r="F120" s="139">
        <f>'+Конда'!H119</f>
        <v>330</v>
      </c>
      <c r="G120" s="139">
        <f>'+Междур'!H119</f>
        <v>280</v>
      </c>
      <c r="H120" s="139">
        <f>'+Болчары'!H119</f>
        <v>360</v>
      </c>
      <c r="I120" s="139">
        <f>'+Кума'!H119</f>
        <v>290</v>
      </c>
      <c r="J120" s="139" t="str">
        <f>'+Половинка'!H119</f>
        <v/>
      </c>
      <c r="K120" s="139">
        <f>'+Луговой'!H119</f>
        <v>361.66666666666669</v>
      </c>
      <c r="L120" s="139" t="str">
        <f>'+Мулымья'!H119</f>
        <v/>
      </c>
      <c r="M120" s="139">
        <f>'+Шугур'!H119</f>
        <v>350</v>
      </c>
      <c r="N120" s="139">
        <f>'+Леуши'!H119</f>
        <v>295</v>
      </c>
      <c r="O120" s="201">
        <f t="shared" si="30"/>
        <v>317.83333333333337</v>
      </c>
      <c r="P120" s="139">
        <f t="shared" si="31"/>
        <v>317.83333333333337</v>
      </c>
      <c r="Q120" s="139">
        <f>AVERAGE(H120,K120,F120,M120)</f>
        <v>350.41666666666669</v>
      </c>
      <c r="R120" s="198">
        <v>348.41666666666669</v>
      </c>
      <c r="S120" s="198">
        <f t="shared" si="29"/>
        <v>100.57402535278641</v>
      </c>
      <c r="T120" s="139">
        <f t="shared" si="22"/>
        <v>285.25</v>
      </c>
      <c r="U120" s="139" t="b">
        <f t="shared" si="32"/>
        <v>1</v>
      </c>
      <c r="V120" s="199">
        <v>344.96296296296293</v>
      </c>
      <c r="W120" s="198">
        <f t="shared" si="33"/>
        <v>27.129629629629562</v>
      </c>
      <c r="X120" s="176">
        <v>314.83333333333337</v>
      </c>
      <c r="Y120" s="228">
        <v>281.25</v>
      </c>
      <c r="Z120" s="228">
        <f t="shared" si="23"/>
        <v>101.42222222222222</v>
      </c>
      <c r="AA120" s="173"/>
    </row>
    <row r="121" spans="1:27" ht="21" customHeight="1" x14ac:dyDescent="0.2">
      <c r="A121" s="33">
        <v>118</v>
      </c>
      <c r="B121" s="138" t="s">
        <v>48</v>
      </c>
      <c r="C121" s="140" t="s">
        <v>2</v>
      </c>
      <c r="D121" s="139">
        <f>'+Мортка'!H120</f>
        <v>1250</v>
      </c>
      <c r="E121" s="139" t="str">
        <f>'+Юмас,Ямки'!H120</f>
        <v/>
      </c>
      <c r="F121" s="139">
        <f>'+Конда'!H120</f>
        <v>1250</v>
      </c>
      <c r="G121" s="139">
        <f>'+Междур'!H120</f>
        <v>1000</v>
      </c>
      <c r="H121" s="139" t="str">
        <f>'+Болчары'!H120</f>
        <v/>
      </c>
      <c r="I121" s="139">
        <f>'+Кума'!H120</f>
        <v>800</v>
      </c>
      <c r="J121" s="139" t="str">
        <f>'+Половинка'!H120</f>
        <v/>
      </c>
      <c r="K121" s="139">
        <f>'+Луговой'!H120</f>
        <v>1116.6666666666667</v>
      </c>
      <c r="L121" s="139" t="str">
        <f>'+Мулымья'!H120</f>
        <v/>
      </c>
      <c r="M121" s="139" t="str">
        <f>'+Шугур'!H120</f>
        <v/>
      </c>
      <c r="N121" s="139" t="str">
        <f>'+Леуши'!H120</f>
        <v/>
      </c>
      <c r="O121" s="201">
        <f t="shared" si="30"/>
        <v>1083.3333333333335</v>
      </c>
      <c r="P121" s="139">
        <f t="shared" si="31"/>
        <v>1083.3333333333335</v>
      </c>
      <c r="Q121" s="139">
        <f>AVERAGE(H121,K121,F121,M121)</f>
        <v>1183.3333333333335</v>
      </c>
      <c r="R121" s="198">
        <v>1237.6599999999999</v>
      </c>
      <c r="S121" s="198">
        <f t="shared" si="29"/>
        <v>95.610533856902023</v>
      </c>
      <c r="T121" s="139">
        <f t="shared" si="22"/>
        <v>1016.6666666666666</v>
      </c>
      <c r="U121" s="139" t="b">
        <f t="shared" si="32"/>
        <v>1</v>
      </c>
      <c r="V121" s="199">
        <v>1142.33</v>
      </c>
      <c r="W121" s="198">
        <f t="shared" si="33"/>
        <v>58.996666666666442</v>
      </c>
      <c r="X121" s="176">
        <v>1142.33</v>
      </c>
      <c r="Y121" s="228">
        <v>1047</v>
      </c>
      <c r="Z121" s="228">
        <f t="shared" si="23"/>
        <v>97.1028334925183</v>
      </c>
      <c r="AA121" s="173"/>
    </row>
    <row r="122" spans="1:27" ht="21" customHeight="1" x14ac:dyDescent="0.2">
      <c r="A122" s="33">
        <v>119</v>
      </c>
      <c r="B122" s="138" t="s">
        <v>47</v>
      </c>
      <c r="C122" s="140" t="s">
        <v>2</v>
      </c>
      <c r="D122" s="139">
        <f>'+Мортка'!H121</f>
        <v>880</v>
      </c>
      <c r="E122" s="139" t="str">
        <f>'+Юмас,Ямки'!H121</f>
        <v/>
      </c>
      <c r="F122" s="139">
        <f>'+Конда'!H121</f>
        <v>1256.6666666666667</v>
      </c>
      <c r="G122" s="139">
        <f>'+Междур'!H121</f>
        <v>937.25</v>
      </c>
      <c r="H122" s="139" t="str">
        <f>'+Болчары'!H121</f>
        <v/>
      </c>
      <c r="I122" s="177">
        <f>'+Кума'!H121</f>
        <v>895</v>
      </c>
      <c r="J122" s="141" t="str">
        <f>'+Половинка'!H121</f>
        <v/>
      </c>
      <c r="K122" s="139">
        <f>'+Луговой'!H121</f>
        <v>928.51666666666677</v>
      </c>
      <c r="L122" s="139">
        <f>'+Мулымья'!H121</f>
        <v>883.33333333333337</v>
      </c>
      <c r="M122" s="139">
        <f>'+Шугур'!H121</f>
        <v>980</v>
      </c>
      <c r="N122" s="139">
        <f>'+Леуши'!H121</f>
        <v>917.5</v>
      </c>
      <c r="O122" s="201">
        <f t="shared" si="30"/>
        <v>959.7833333333333</v>
      </c>
      <c r="P122" s="139">
        <f t="shared" si="31"/>
        <v>959.7833333333333</v>
      </c>
      <c r="Q122" s="139">
        <f t="shared" si="24"/>
        <v>1055.0611111111111</v>
      </c>
      <c r="R122" s="198">
        <v>1016.1722222222223</v>
      </c>
      <c r="S122" s="198">
        <f t="shared" si="29"/>
        <v>103.82699782954549</v>
      </c>
      <c r="T122" s="139">
        <f>AVERAGE(D122,E122,G122,I122,J122,L122,N122)</f>
        <v>902.61666666666679</v>
      </c>
      <c r="U122" s="139" t="b">
        <f t="shared" si="32"/>
        <v>1</v>
      </c>
      <c r="V122" s="199">
        <v>840.35952380952381</v>
      </c>
      <c r="W122" s="198">
        <f t="shared" si="33"/>
        <v>-119.4238095238095</v>
      </c>
      <c r="X122" s="176">
        <v>1008.7033333333333</v>
      </c>
      <c r="Y122" s="228">
        <v>997.5</v>
      </c>
      <c r="Z122" s="228">
        <f t="shared" si="23"/>
        <v>90.487886382623245</v>
      </c>
      <c r="AA122" s="173"/>
    </row>
    <row r="123" spans="1:27" s="8" customFormat="1" ht="21" customHeight="1" x14ac:dyDescent="0.2">
      <c r="A123" s="33">
        <v>120</v>
      </c>
      <c r="B123" s="138" t="s">
        <v>120</v>
      </c>
      <c r="C123" s="140" t="s">
        <v>2</v>
      </c>
      <c r="D123" s="139">
        <f>'+Мортка'!H122</f>
        <v>145.5</v>
      </c>
      <c r="E123" s="139" t="str">
        <f>'+Юмас,Ямки'!H122</f>
        <v/>
      </c>
      <c r="F123" s="139">
        <f>'+Конда'!H122</f>
        <v>186.16666666666666</v>
      </c>
      <c r="G123" s="139">
        <f>'+Междур'!H122</f>
        <v>170</v>
      </c>
      <c r="H123" s="139">
        <f>'+Болчары'!H122</f>
        <v>198.66666666666666</v>
      </c>
      <c r="I123" s="139">
        <f>'+Кума'!H122</f>
        <v>169</v>
      </c>
      <c r="J123" s="139">
        <f>'+Половинка'!H122</f>
        <v>160</v>
      </c>
      <c r="K123" s="139">
        <f>'+Луговой'!H122</f>
        <v>196.16666666666666</v>
      </c>
      <c r="L123" s="139">
        <f>'+Мулымья'!H122</f>
        <v>155</v>
      </c>
      <c r="M123" s="139">
        <f>'+Шугур'!H122</f>
        <v>238</v>
      </c>
      <c r="N123" s="139">
        <f>'+Леуши'!H122</f>
        <v>165</v>
      </c>
      <c r="O123" s="201">
        <f t="shared" si="30"/>
        <v>178.35</v>
      </c>
      <c r="P123" s="139">
        <f t="shared" si="31"/>
        <v>178.35</v>
      </c>
      <c r="Q123" s="139">
        <f>AVERAGE(H123,K123,F123,M123)</f>
        <v>204.75</v>
      </c>
      <c r="R123" s="198">
        <v>168.020833333333</v>
      </c>
      <c r="S123" s="231">
        <f t="shared" si="29"/>
        <v>121.85988840669583</v>
      </c>
      <c r="T123" s="139">
        <f>AVERAGE(D123,E123,G123,I123,J123,L123,N123)</f>
        <v>160.75</v>
      </c>
      <c r="U123" s="139" t="b">
        <f t="shared" si="32"/>
        <v>1</v>
      </c>
      <c r="V123" s="199">
        <v>164.90151515151513</v>
      </c>
      <c r="W123" s="198">
        <f t="shared" si="33"/>
        <v>-13.448484848484867</v>
      </c>
      <c r="X123" s="176">
        <v>156.78030303030303</v>
      </c>
      <c r="Y123" s="228">
        <v>150.35714285714286</v>
      </c>
      <c r="Z123" s="230">
        <f t="shared" si="23"/>
        <v>106.91211401425178</v>
      </c>
      <c r="AA123" s="174"/>
    </row>
    <row r="124" spans="1:27" ht="21" customHeight="1" x14ac:dyDescent="0.2">
      <c r="A124" s="33">
        <v>121</v>
      </c>
      <c r="B124" s="138" t="s">
        <v>88</v>
      </c>
      <c r="C124" s="140" t="s">
        <v>61</v>
      </c>
      <c r="D124" s="139">
        <f>'+Мортка'!H123</f>
        <v>15.299999999999999</v>
      </c>
      <c r="E124" s="139" t="str">
        <f>'+Юмас,Ямки'!H123</f>
        <v/>
      </c>
      <c r="F124" s="139">
        <f>'+Конда'!H123</f>
        <v>15.983333333333334</v>
      </c>
      <c r="G124" s="139">
        <f>'+Междур'!H123</f>
        <v>14.1</v>
      </c>
      <c r="H124" s="139">
        <f>'+Болчары'!H123</f>
        <v>15.056666666666667</v>
      </c>
      <c r="I124" s="139">
        <f>'+Кума'!H123</f>
        <v>14.5</v>
      </c>
      <c r="J124" s="139">
        <f>'+Половинка'!H123</f>
        <v>13.6</v>
      </c>
      <c r="K124" s="139">
        <f>'+Луговой'!H123</f>
        <v>15.103333333333333</v>
      </c>
      <c r="L124" s="139">
        <f>'+Мулымья'!H123</f>
        <v>15.8</v>
      </c>
      <c r="M124" s="139">
        <f>'+Шугур'!H123</f>
        <v>15.5</v>
      </c>
      <c r="N124" s="139">
        <f>'+Леуши'!H123</f>
        <v>14.385</v>
      </c>
      <c r="O124" s="201">
        <f t="shared" si="30"/>
        <v>14.932833333333331</v>
      </c>
      <c r="P124" s="139">
        <f t="shared" si="31"/>
        <v>14.932833333333331</v>
      </c>
      <c r="Q124" s="139">
        <f>AVERAGE(H124,K124,F124,M124)</f>
        <v>15.410833333333333</v>
      </c>
      <c r="R124" s="198">
        <v>17.067916666666669</v>
      </c>
      <c r="S124" s="198">
        <f t="shared" si="29"/>
        <v>90.291238434684942</v>
      </c>
      <c r="T124" s="139">
        <f>AVERAGE(D124,E124,G124,I124,J124,L124,N124)</f>
        <v>14.614166666666668</v>
      </c>
      <c r="U124" s="139" t="b">
        <f t="shared" si="32"/>
        <v>1</v>
      </c>
      <c r="V124" s="199">
        <v>15.914696969696969</v>
      </c>
      <c r="W124" s="198">
        <f t="shared" si="33"/>
        <v>0.98186363636363794</v>
      </c>
      <c r="X124" s="176">
        <v>15.80787878787879</v>
      </c>
      <c r="Y124" s="228">
        <v>15.087857142857144</v>
      </c>
      <c r="Z124" s="228">
        <f t="shared" si="23"/>
        <v>96.860452271615458</v>
      </c>
      <c r="AA124" s="175"/>
    </row>
  </sheetData>
  <sortState ref="A5:BD139">
    <sortCondition ref="A4"/>
  </sortState>
  <mergeCells count="7">
    <mergeCell ref="X2:X3"/>
    <mergeCell ref="A1:O1"/>
    <mergeCell ref="A2:A3"/>
    <mergeCell ref="B2:B3"/>
    <mergeCell ref="C2:C3"/>
    <mergeCell ref="D2:E2"/>
    <mergeCell ref="O2:O3"/>
  </mergeCells>
  <phoneticPr fontId="0" type="noConversion"/>
  <printOptions horizontalCentered="1"/>
  <pageMargins left="0.25" right="0.25" top="0.75" bottom="0.75" header="0.3" footer="0.3"/>
  <pageSetup paperSize="9" scale="79" fitToHeight="0" orientation="landscape" r:id="rId1"/>
  <headerFooter alignWithMargins="0">
    <oddHeader>&amp;L&amp;9&amp;F&amp;C&amp;9&amp;P&amp;R</oddHeader>
  </headerFooter>
  <rowBreaks count="6" manualBreakCount="6">
    <brk id="20" max="22" man="1"/>
    <brk id="39" max="22" man="1"/>
    <brk id="57" max="22" man="1"/>
    <brk id="73" max="22" man="1"/>
    <brk id="91" max="22" man="1"/>
    <brk id="109" max="22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G124"/>
  <sheetViews>
    <sheetView tabSelected="1" view="pageBreakPreview" zoomScale="90" zoomScaleNormal="80" zoomScaleSheetLayoutView="90" workbookViewId="0">
      <pane xSplit="3" ySplit="2" topLeftCell="D3" activePane="bottomRight" state="frozen"/>
      <selection activeCell="A47" sqref="A47"/>
      <selection pane="topRight" activeCell="A47" sqref="A47"/>
      <selection pane="bottomLeft" activeCell="A47" sqref="A47"/>
      <selection pane="bottomRight" activeCell="J7" sqref="J7"/>
    </sheetView>
  </sheetViews>
  <sheetFormatPr defaultColWidth="9" defaultRowHeight="21" customHeight="1" x14ac:dyDescent="0.25"/>
  <cols>
    <col min="1" max="1" width="4.375" style="214" customWidth="1"/>
    <col min="2" max="2" width="24.875" style="217" customWidth="1"/>
    <col min="3" max="3" width="5.75" style="218" customWidth="1"/>
    <col min="4" max="4" width="22.125" style="214" customWidth="1"/>
    <col min="5" max="5" width="24.75" style="214" customWidth="1"/>
    <col min="6" max="6" width="11.375" style="214" customWidth="1"/>
    <col min="7" max="7" width="0.25" style="219" customWidth="1"/>
    <col min="8" max="16384" width="9" style="214"/>
  </cols>
  <sheetData>
    <row r="1" spans="1:7" s="205" customFormat="1" ht="22.5" customHeight="1" x14ac:dyDescent="0.25">
      <c r="A1" s="243" t="s">
        <v>221</v>
      </c>
      <c r="B1" s="243"/>
      <c r="C1" s="243"/>
      <c r="D1" s="243"/>
      <c r="E1" s="243"/>
      <c r="F1" s="243"/>
      <c r="G1" s="204"/>
    </row>
    <row r="2" spans="1:7" s="205" customFormat="1" ht="39" customHeight="1" x14ac:dyDescent="0.25">
      <c r="A2" s="248" t="s">
        <v>79</v>
      </c>
      <c r="B2" s="246" t="s">
        <v>0</v>
      </c>
      <c r="C2" s="246" t="s">
        <v>1</v>
      </c>
      <c r="D2" s="244" t="s">
        <v>212</v>
      </c>
      <c r="E2" s="245"/>
      <c r="F2" s="246" t="s">
        <v>214</v>
      </c>
      <c r="G2" s="207"/>
    </row>
    <row r="3" spans="1:7" s="205" customFormat="1" ht="128.25" customHeight="1" x14ac:dyDescent="0.25">
      <c r="A3" s="249"/>
      <c r="B3" s="247"/>
      <c r="C3" s="247"/>
      <c r="D3" s="206" t="s">
        <v>211</v>
      </c>
      <c r="E3" s="206" t="s">
        <v>213</v>
      </c>
      <c r="F3" s="247"/>
      <c r="G3" s="208"/>
    </row>
    <row r="4" spans="1:7" s="205" customFormat="1" ht="26.25" customHeight="1" x14ac:dyDescent="0.25">
      <c r="A4" s="209">
        <v>1</v>
      </c>
      <c r="B4" s="210" t="s">
        <v>96</v>
      </c>
      <c r="C4" s="210" t="s">
        <v>2</v>
      </c>
      <c r="D4" s="211"/>
      <c r="E4" s="211"/>
      <c r="F4" s="211"/>
      <c r="G4" s="212"/>
    </row>
    <row r="5" spans="1:7" ht="27" customHeight="1" x14ac:dyDescent="0.25">
      <c r="A5" s="209">
        <v>2</v>
      </c>
      <c r="B5" s="210" t="s">
        <v>34</v>
      </c>
      <c r="C5" s="213" t="s">
        <v>2</v>
      </c>
      <c r="D5" s="211">
        <f>ИТОГО!Q5</f>
        <v>291.70499999999998</v>
      </c>
      <c r="E5" s="211">
        <f>ИТОГО!T5</f>
        <v>269.25100000000003</v>
      </c>
      <c r="F5" s="211">
        <f>ИТОГО!O5</f>
        <v>279.23055555555561</v>
      </c>
      <c r="G5" s="212" t="b">
        <f>F5=ИТОГО!O5</f>
        <v>1</v>
      </c>
    </row>
    <row r="6" spans="1:7" ht="21.75" customHeight="1" x14ac:dyDescent="0.25">
      <c r="A6" s="209">
        <v>3</v>
      </c>
      <c r="B6" s="210" t="s">
        <v>97</v>
      </c>
      <c r="C6" s="213" t="s">
        <v>2</v>
      </c>
      <c r="D6" s="211">
        <f>ИТОГО!Q6</f>
        <v>201</v>
      </c>
      <c r="E6" s="211">
        <f>ИТОГО!T6</f>
        <v>177.66666666666666</v>
      </c>
      <c r="F6" s="211">
        <f>ИТОГО!O6</f>
        <v>187</v>
      </c>
      <c r="G6" s="212" t="b">
        <f>F6=ИТОГО!O6</f>
        <v>1</v>
      </c>
    </row>
    <row r="7" spans="1:7" ht="24.95" customHeight="1" x14ac:dyDescent="0.25">
      <c r="A7" s="209">
        <v>4</v>
      </c>
      <c r="B7" s="210" t="s">
        <v>147</v>
      </c>
      <c r="C7" s="210" t="s">
        <v>2</v>
      </c>
      <c r="D7" s="211"/>
      <c r="E7" s="211"/>
      <c r="F7" s="211" t="str">
        <f>ИТОГО!O7</f>
        <v/>
      </c>
      <c r="G7" s="212" t="b">
        <f>F7=ИТОГО!O7</f>
        <v>1</v>
      </c>
    </row>
    <row r="8" spans="1:7" s="205" customFormat="1" ht="24.95" customHeight="1" x14ac:dyDescent="0.25">
      <c r="A8" s="209">
        <v>5</v>
      </c>
      <c r="B8" s="210" t="s">
        <v>122</v>
      </c>
      <c r="C8" s="213" t="s">
        <v>2</v>
      </c>
      <c r="D8" s="211">
        <f>ИТОГО!Q8</f>
        <v>219.33333333333334</v>
      </c>
      <c r="E8" s="211">
        <f>ИТОГО!T8</f>
        <v>198.76666666666668</v>
      </c>
      <c r="F8" s="211">
        <f>ИТОГО!O8</f>
        <v>206.47916666666669</v>
      </c>
      <c r="G8" s="212" t="b">
        <f>F8=ИТОГО!O8</f>
        <v>1</v>
      </c>
    </row>
    <row r="9" spans="1:7" s="215" customFormat="1" ht="23.1" customHeight="1" x14ac:dyDescent="0.25">
      <c r="A9" s="209">
        <v>6</v>
      </c>
      <c r="B9" s="210" t="s">
        <v>43</v>
      </c>
      <c r="C9" s="213" t="s">
        <v>2</v>
      </c>
      <c r="D9" s="211">
        <f>ИТОГО!Q9</f>
        <v>363.61111111111109</v>
      </c>
      <c r="E9" s="211">
        <f>ИТОГО!T9</f>
        <v>335.11111111111114</v>
      </c>
      <c r="F9" s="211">
        <f>ИТОГО!O9</f>
        <v>344.61111111111109</v>
      </c>
      <c r="G9" s="212" t="b">
        <f>F9=ИТОГО!O9</f>
        <v>1</v>
      </c>
    </row>
    <row r="10" spans="1:7" ht="24.95" customHeight="1" x14ac:dyDescent="0.25">
      <c r="A10" s="209">
        <v>7</v>
      </c>
      <c r="B10" s="210" t="s">
        <v>45</v>
      </c>
      <c r="C10" s="213" t="s">
        <v>2</v>
      </c>
      <c r="D10" s="211">
        <f>ИТОГО!Q10</f>
        <v>385</v>
      </c>
      <c r="E10" s="211">
        <f>ИТОГО!T10</f>
        <v>325.16624999999999</v>
      </c>
      <c r="F10" s="211">
        <f>ИТОГО!O10</f>
        <v>355.083125</v>
      </c>
      <c r="G10" s="212" t="b">
        <f>F10=ИТОГО!O10</f>
        <v>1</v>
      </c>
    </row>
    <row r="11" spans="1:7" ht="24.95" customHeight="1" x14ac:dyDescent="0.25">
      <c r="A11" s="209">
        <v>8</v>
      </c>
      <c r="B11" s="210" t="s">
        <v>123</v>
      </c>
      <c r="C11" s="213" t="s">
        <v>2</v>
      </c>
      <c r="D11" s="211">
        <f>ИТОГО!Q11</f>
        <v>0</v>
      </c>
      <c r="E11" s="211">
        <f>ИТОГО!T11</f>
        <v>0</v>
      </c>
      <c r="F11" s="211">
        <f>ИТОГО!O11</f>
        <v>371</v>
      </c>
      <c r="G11" s="212" t="b">
        <f>F11=ИТОГО!O11</f>
        <v>1</v>
      </c>
    </row>
    <row r="12" spans="1:7" ht="27" customHeight="1" x14ac:dyDescent="0.25">
      <c r="A12" s="209">
        <v>9</v>
      </c>
      <c r="B12" s="210" t="s">
        <v>124</v>
      </c>
      <c r="C12" s="213" t="s">
        <v>2</v>
      </c>
      <c r="D12" s="211"/>
      <c r="E12" s="211"/>
      <c r="F12" s="211" t="str">
        <f>ИТОГО!O12</f>
        <v/>
      </c>
      <c r="G12" s="212" t="b">
        <f>F12=ИТОГО!O12</f>
        <v>1</v>
      </c>
    </row>
    <row r="13" spans="1:7" ht="27" customHeight="1" x14ac:dyDescent="0.25">
      <c r="A13" s="209">
        <v>10</v>
      </c>
      <c r="B13" s="210" t="s">
        <v>125</v>
      </c>
      <c r="C13" s="213" t="s">
        <v>89</v>
      </c>
      <c r="D13" s="211">
        <f>ИТОГО!Q13</f>
        <v>22.866666666666664</v>
      </c>
      <c r="E13" s="211">
        <f>ИТОГО!T13</f>
        <v>21.883333333333336</v>
      </c>
      <c r="F13" s="211">
        <f>ИТОГО!O13</f>
        <v>22.211111111111109</v>
      </c>
      <c r="G13" s="212" t="b">
        <f>F13=ИТОГО!O13</f>
        <v>1</v>
      </c>
    </row>
    <row r="14" spans="1:7" ht="29.25" customHeight="1" x14ac:dyDescent="0.25">
      <c r="A14" s="209">
        <v>11</v>
      </c>
      <c r="B14" s="210" t="s">
        <v>83</v>
      </c>
      <c r="C14" s="213" t="s">
        <v>2</v>
      </c>
      <c r="D14" s="211">
        <f>ИТОГО!Q14</f>
        <v>366.9444444444444</v>
      </c>
      <c r="E14" s="211">
        <f>ИТОГО!T14</f>
        <v>302.74</v>
      </c>
      <c r="F14" s="211">
        <f>ИТОГО!O14</f>
        <v>326.81666666666666</v>
      </c>
      <c r="G14" s="212" t="b">
        <f>F14=ИТОГО!O14</f>
        <v>1</v>
      </c>
    </row>
    <row r="15" spans="1:7" ht="22.5" customHeight="1" x14ac:dyDescent="0.25">
      <c r="A15" s="209">
        <v>12</v>
      </c>
      <c r="B15" s="210" t="s">
        <v>98</v>
      </c>
      <c r="C15" s="213" t="s">
        <v>2</v>
      </c>
      <c r="D15" s="211">
        <f>ИТОГО!Q15</f>
        <v>360.22222222222223</v>
      </c>
      <c r="E15" s="211">
        <f>ИТОГО!T15</f>
        <v>336.83333333333331</v>
      </c>
      <c r="F15" s="211">
        <f>ИТОГО!O15</f>
        <v>348.52777777777783</v>
      </c>
      <c r="G15" s="212" t="b">
        <f>F15=ИТОГО!O15</f>
        <v>1</v>
      </c>
    </row>
    <row r="16" spans="1:7" ht="22.5" customHeight="1" x14ac:dyDescent="0.25">
      <c r="A16" s="209">
        <v>13</v>
      </c>
      <c r="B16" s="210" t="s">
        <v>32</v>
      </c>
      <c r="C16" s="213" t="s">
        <v>2</v>
      </c>
      <c r="D16" s="211">
        <f>ИТОГО!Q16</f>
        <v>349.16611111111109</v>
      </c>
      <c r="E16" s="211">
        <f>ИТОГО!T16</f>
        <v>336.54633333333334</v>
      </c>
      <c r="F16" s="211">
        <f>ИТОГО!O16</f>
        <v>341.27875</v>
      </c>
      <c r="G16" s="212" t="b">
        <f>F16=ИТОГО!O16</f>
        <v>1</v>
      </c>
    </row>
    <row r="17" spans="1:7" ht="33.75" customHeight="1" x14ac:dyDescent="0.25">
      <c r="A17" s="209">
        <v>14</v>
      </c>
      <c r="B17" s="210" t="s">
        <v>84</v>
      </c>
      <c r="C17" s="213" t="s">
        <v>2</v>
      </c>
      <c r="D17" s="211">
        <f>ИТОГО!Q17</f>
        <v>184.5</v>
      </c>
      <c r="E17" s="211">
        <f>ИТОГО!T17</f>
        <v>158.16666666666669</v>
      </c>
      <c r="F17" s="211">
        <f>ИТОГО!O17</f>
        <v>166.94444444444446</v>
      </c>
      <c r="G17" s="212" t="b">
        <f>F17=ИТОГО!O17</f>
        <v>1</v>
      </c>
    </row>
    <row r="18" spans="1:7" ht="24.95" customHeight="1" x14ac:dyDescent="0.25">
      <c r="A18" s="209">
        <v>15</v>
      </c>
      <c r="B18" s="210" t="s">
        <v>19</v>
      </c>
      <c r="C18" s="213" t="s">
        <v>2</v>
      </c>
      <c r="D18" s="211">
        <f>ИТОГО!Q18</f>
        <v>2159.7938888888889</v>
      </c>
      <c r="E18" s="211">
        <f>ИТОГО!T18</f>
        <v>2005.0583333333334</v>
      </c>
      <c r="F18" s="211">
        <f>ИТОГО!O18</f>
        <v>2056.636851851852</v>
      </c>
      <c r="G18" s="212" t="b">
        <f>F18=ИТОГО!O18</f>
        <v>1</v>
      </c>
    </row>
    <row r="19" spans="1:7" ht="21.75" customHeight="1" x14ac:dyDescent="0.25">
      <c r="A19" s="209">
        <v>16</v>
      </c>
      <c r="B19" s="210" t="s">
        <v>148</v>
      </c>
      <c r="C19" s="210" t="s">
        <v>2</v>
      </c>
      <c r="D19" s="211"/>
      <c r="E19" s="211"/>
      <c r="F19" s="211" t="str">
        <f>ИТОГО!O19</f>
        <v/>
      </c>
      <c r="G19" s="212" t="b">
        <f>F19=ИТОГО!O19</f>
        <v>1</v>
      </c>
    </row>
    <row r="20" spans="1:7" ht="27.75" customHeight="1" x14ac:dyDescent="0.25">
      <c r="A20" s="209">
        <v>17</v>
      </c>
      <c r="B20" s="210" t="s">
        <v>53</v>
      </c>
      <c r="C20" s="213" t="s">
        <v>2</v>
      </c>
      <c r="D20" s="211">
        <f>ИТОГО!Q20</f>
        <v>249.93041666666667</v>
      </c>
      <c r="E20" s="211">
        <f>ИТОГО!T20</f>
        <v>232.48944444444442</v>
      </c>
      <c r="F20" s="211">
        <f>ИТОГО!O20</f>
        <v>239.46583333333336</v>
      </c>
      <c r="G20" s="212" t="b">
        <f>F20=ИТОГО!O20</f>
        <v>1</v>
      </c>
    </row>
    <row r="21" spans="1:7" ht="35.25" customHeight="1" x14ac:dyDescent="0.25">
      <c r="A21" s="209">
        <v>18</v>
      </c>
      <c r="B21" s="210" t="s">
        <v>60</v>
      </c>
      <c r="C21" s="213" t="s">
        <v>2</v>
      </c>
      <c r="D21" s="211">
        <f>ИТОГО!Q21</f>
        <v>2037.5</v>
      </c>
      <c r="E21" s="211">
        <f>ИТОГО!T21</f>
        <v>1940.4749999999999</v>
      </c>
      <c r="F21" s="211">
        <f>ИТОГО!O21</f>
        <v>1988.9875</v>
      </c>
      <c r="G21" s="212" t="b">
        <f>F21=ИТОГО!O21</f>
        <v>1</v>
      </c>
    </row>
    <row r="22" spans="1:7" ht="22.5" customHeight="1" x14ac:dyDescent="0.25">
      <c r="A22" s="209">
        <v>19</v>
      </c>
      <c r="B22" s="210" t="s">
        <v>99</v>
      </c>
      <c r="C22" s="213" t="s">
        <v>2</v>
      </c>
      <c r="D22" s="211">
        <f>ИТОГО!Q22</f>
        <v>384.83333333333331</v>
      </c>
      <c r="E22" s="211">
        <f>ИТОГО!T22</f>
        <v>360.82</v>
      </c>
      <c r="F22" s="211">
        <f>ИТОГО!O22</f>
        <v>369.82499999999999</v>
      </c>
      <c r="G22" s="212" t="b">
        <f>F22=ИТОГО!O22</f>
        <v>1</v>
      </c>
    </row>
    <row r="23" spans="1:7" ht="21" customHeight="1" x14ac:dyDescent="0.25">
      <c r="A23" s="209">
        <v>20</v>
      </c>
      <c r="B23" s="210" t="s">
        <v>39</v>
      </c>
      <c r="C23" s="213" t="s">
        <v>2</v>
      </c>
      <c r="D23" s="211">
        <f>ИТОГО!Q23</f>
        <v>338.70833333333331</v>
      </c>
      <c r="E23" s="211">
        <f>ИТОГО!T23</f>
        <v>324</v>
      </c>
      <c r="F23" s="211">
        <f>ИТОГО!O23</f>
        <v>329.88333333333333</v>
      </c>
      <c r="G23" s="212" t="b">
        <f>F23=ИТОГО!O23</f>
        <v>1</v>
      </c>
    </row>
    <row r="24" spans="1:7" ht="22.5" customHeight="1" x14ac:dyDescent="0.25">
      <c r="A24" s="209">
        <v>21</v>
      </c>
      <c r="B24" s="210" t="s">
        <v>149</v>
      </c>
      <c r="C24" s="213" t="s">
        <v>2</v>
      </c>
      <c r="D24" s="211">
        <f>ИТОГО!Q24</f>
        <v>198.81958333333333</v>
      </c>
      <c r="E24" s="211">
        <f>ИТОГО!T24</f>
        <v>172.67</v>
      </c>
      <c r="F24" s="211">
        <f>ИТОГО!O24</f>
        <v>184.29203703703703</v>
      </c>
      <c r="G24" s="212" t="b">
        <f>F24=ИТОГО!O24</f>
        <v>1</v>
      </c>
    </row>
    <row r="25" spans="1:7" ht="29.25" customHeight="1" x14ac:dyDescent="0.25">
      <c r="A25" s="209">
        <v>22</v>
      </c>
      <c r="B25" s="210" t="s">
        <v>150</v>
      </c>
      <c r="C25" s="213" t="s">
        <v>151</v>
      </c>
      <c r="D25" s="211">
        <f>ИТОГО!Q25</f>
        <v>326.25</v>
      </c>
      <c r="E25" s="211">
        <f>ИТОГО!T25</f>
        <v>310.45833333333331</v>
      </c>
      <c r="F25" s="211">
        <f>ИТОГО!O25</f>
        <v>318.35416666666663</v>
      </c>
      <c r="G25" s="212" t="b">
        <f>F25=ИТОГО!O25</f>
        <v>1</v>
      </c>
    </row>
    <row r="26" spans="1:7" ht="23.1" customHeight="1" x14ac:dyDescent="0.25">
      <c r="A26" s="209">
        <v>23</v>
      </c>
      <c r="B26" s="210" t="s">
        <v>16</v>
      </c>
      <c r="C26" s="213" t="s">
        <v>2</v>
      </c>
      <c r="D26" s="211">
        <f>ИТОГО!Q26</f>
        <v>271.66666666666669</v>
      </c>
      <c r="E26" s="211">
        <f>ИТОГО!T26</f>
        <v>214.26666666666671</v>
      </c>
      <c r="F26" s="211">
        <f>ИТОГО!O26</f>
        <v>235.79166666666669</v>
      </c>
      <c r="G26" s="212" t="b">
        <f>F26=ИТОГО!O26</f>
        <v>1</v>
      </c>
    </row>
    <row r="27" spans="1:7" ht="21.75" customHeight="1" x14ac:dyDescent="0.25">
      <c r="A27" s="209">
        <v>24</v>
      </c>
      <c r="B27" s="210" t="s">
        <v>58</v>
      </c>
      <c r="C27" s="213" t="s">
        <v>2</v>
      </c>
      <c r="D27" s="211">
        <f>ИТОГО!Q27</f>
        <v>436.66666666666669</v>
      </c>
      <c r="E27" s="211">
        <f>ИТОГО!T27</f>
        <v>389.66666666666669</v>
      </c>
      <c r="F27" s="211">
        <f>ИТОГО!O27</f>
        <v>413.16666666666669</v>
      </c>
      <c r="G27" s="212" t="b">
        <f>F27=ИТОГО!O27</f>
        <v>1</v>
      </c>
    </row>
    <row r="28" spans="1:7" ht="20.25" customHeight="1" x14ac:dyDescent="0.25">
      <c r="A28" s="209">
        <v>25</v>
      </c>
      <c r="B28" s="210" t="s">
        <v>152</v>
      </c>
      <c r="C28" s="213" t="s">
        <v>2</v>
      </c>
      <c r="D28" s="211">
        <f>ИТОГО!Q28</f>
        <v>231.25</v>
      </c>
      <c r="E28" s="211">
        <f>ИТОГО!T28</f>
        <v>214.6</v>
      </c>
      <c r="F28" s="211">
        <f>ИТОГО!O28</f>
        <v>222</v>
      </c>
      <c r="G28" s="212" t="b">
        <f>F28=ИТОГО!O28</f>
        <v>1</v>
      </c>
    </row>
    <row r="29" spans="1:7" ht="22.5" customHeight="1" x14ac:dyDescent="0.25">
      <c r="A29" s="209">
        <v>26</v>
      </c>
      <c r="B29" s="210" t="s">
        <v>50</v>
      </c>
      <c r="C29" s="213" t="s">
        <v>2</v>
      </c>
      <c r="D29" s="211">
        <f>ИТОГО!Q29</f>
        <v>51.25</v>
      </c>
      <c r="E29" s="211">
        <f>ИТОГО!T29</f>
        <v>41.233333333333334</v>
      </c>
      <c r="F29" s="211">
        <f>ИТОГО!O29</f>
        <v>45.685185185185183</v>
      </c>
      <c r="G29" s="212" t="b">
        <f>F29=ИТОГО!O29</f>
        <v>1</v>
      </c>
    </row>
    <row r="30" spans="1:7" ht="23.25" customHeight="1" x14ac:dyDescent="0.25">
      <c r="A30" s="209">
        <v>27</v>
      </c>
      <c r="B30" s="210" t="s">
        <v>126</v>
      </c>
      <c r="C30" s="213" t="s">
        <v>2</v>
      </c>
      <c r="D30" s="211">
        <f>ИТОГО!Q30</f>
        <v>40.016666666666666</v>
      </c>
      <c r="E30" s="211">
        <f>ИТОГО!T30</f>
        <v>31.666666666666668</v>
      </c>
      <c r="F30" s="211">
        <f>ИТОГО!O30</f>
        <v>35.006666666666668</v>
      </c>
      <c r="G30" s="212" t="b">
        <f>F30=ИТОГО!O30</f>
        <v>1</v>
      </c>
    </row>
    <row r="31" spans="1:7" ht="22.5" customHeight="1" x14ac:dyDescent="0.25">
      <c r="A31" s="209">
        <v>28</v>
      </c>
      <c r="B31" s="210" t="s">
        <v>190</v>
      </c>
      <c r="C31" s="213" t="s">
        <v>89</v>
      </c>
      <c r="D31" s="211">
        <f>ИТОГО!Q31</f>
        <v>110.8475</v>
      </c>
      <c r="E31" s="211">
        <f>ИТОГО!T31</f>
        <v>101.89633333333333</v>
      </c>
      <c r="F31" s="211">
        <f>ИТОГО!O31</f>
        <v>105.87462962962962</v>
      </c>
      <c r="G31" s="212" t="b">
        <f>F31=ИТОГО!O31</f>
        <v>1</v>
      </c>
    </row>
    <row r="32" spans="1:7" ht="29.25" customHeight="1" x14ac:dyDescent="0.25">
      <c r="A32" s="209">
        <v>29</v>
      </c>
      <c r="B32" s="210" t="s">
        <v>41</v>
      </c>
      <c r="C32" s="213" t="s">
        <v>2</v>
      </c>
      <c r="D32" s="211">
        <f>ИТОГО!Q32</f>
        <v>244</v>
      </c>
      <c r="E32" s="211">
        <f>ИТОГО!T32</f>
        <v>244.59</v>
      </c>
      <c r="F32" s="211">
        <f>ИТОГО!O32</f>
        <v>244.33714285714288</v>
      </c>
      <c r="G32" s="212" t="b">
        <f>F32=ИТОГО!O32</f>
        <v>1</v>
      </c>
    </row>
    <row r="33" spans="1:7" ht="30" customHeight="1" x14ac:dyDescent="0.25">
      <c r="A33" s="209">
        <v>30</v>
      </c>
      <c r="B33" s="210" t="s">
        <v>100</v>
      </c>
      <c r="C33" s="213" t="s">
        <v>2</v>
      </c>
      <c r="D33" s="211"/>
      <c r="E33" s="211"/>
      <c r="F33" s="211" t="str">
        <f>ИТОГО!O33</f>
        <v/>
      </c>
      <c r="G33" s="212" t="b">
        <f>F33=ИТОГО!O33</f>
        <v>1</v>
      </c>
    </row>
    <row r="34" spans="1:7" ht="27" customHeight="1" x14ac:dyDescent="0.25">
      <c r="A34" s="209">
        <v>31</v>
      </c>
      <c r="B34" s="210" t="s">
        <v>77</v>
      </c>
      <c r="C34" s="213" t="s">
        <v>2</v>
      </c>
      <c r="D34" s="211">
        <f>ИТОГО!Q34</f>
        <v>590.83333333333337</v>
      </c>
      <c r="E34" s="211">
        <f>ИТОГО!T34</f>
        <v>579.83333333333337</v>
      </c>
      <c r="F34" s="211">
        <f>ИТОГО!O34</f>
        <v>583.5</v>
      </c>
      <c r="G34" s="212" t="b">
        <f>F34=ИТОГО!O34</f>
        <v>1</v>
      </c>
    </row>
    <row r="35" spans="1:7" ht="24.95" customHeight="1" x14ac:dyDescent="0.25">
      <c r="A35" s="209">
        <v>32</v>
      </c>
      <c r="B35" s="210" t="s">
        <v>101</v>
      </c>
      <c r="C35" s="213" t="s">
        <v>2</v>
      </c>
      <c r="D35" s="211">
        <f>ИТОГО!Q35</f>
        <v>422.15055555555551</v>
      </c>
      <c r="E35" s="211">
        <f>ИТОГО!T35</f>
        <v>397.30399999999997</v>
      </c>
      <c r="F35" s="211">
        <f>ИТОГО!O35</f>
        <v>406.62145833333341</v>
      </c>
      <c r="G35" s="212" t="b">
        <f>F35=ИТОГО!O35</f>
        <v>1</v>
      </c>
    </row>
    <row r="36" spans="1:7" ht="24.95" customHeight="1" x14ac:dyDescent="0.25">
      <c r="A36" s="209">
        <v>33</v>
      </c>
      <c r="B36" s="210" t="s">
        <v>49</v>
      </c>
      <c r="C36" s="213" t="s">
        <v>2</v>
      </c>
      <c r="D36" s="211">
        <f>ИТОГО!Q36</f>
        <v>466.83333333333331</v>
      </c>
      <c r="E36" s="211">
        <f>ИТОГО!T36</f>
        <v>427.88888888888891</v>
      </c>
      <c r="F36" s="211">
        <f>ИТОГО!O36</f>
        <v>443.46666666666658</v>
      </c>
      <c r="G36" s="212" t="b">
        <f>F36=ИТОГО!O36</f>
        <v>1</v>
      </c>
    </row>
    <row r="37" spans="1:7" ht="24.95" customHeight="1" x14ac:dyDescent="0.25">
      <c r="A37" s="209">
        <v>34</v>
      </c>
      <c r="B37" s="210" t="s">
        <v>30</v>
      </c>
      <c r="C37" s="213" t="s">
        <v>2</v>
      </c>
      <c r="D37" s="211">
        <f>ИТОГО!Q37</f>
        <v>419.16666666666669</v>
      </c>
      <c r="E37" s="211">
        <f>ИТОГО!T37</f>
        <v>370.91666666666669</v>
      </c>
      <c r="F37" s="211">
        <f>ИТОГО!O37</f>
        <v>395.04166666666669</v>
      </c>
      <c r="G37" s="212" t="b">
        <f>F37=ИТОГО!O37</f>
        <v>1</v>
      </c>
    </row>
    <row r="38" spans="1:7" ht="24.95" customHeight="1" x14ac:dyDescent="0.25">
      <c r="A38" s="209">
        <v>35</v>
      </c>
      <c r="B38" s="210" t="s">
        <v>127</v>
      </c>
      <c r="C38" s="213" t="s">
        <v>2</v>
      </c>
      <c r="D38" s="211">
        <f>ИТОГО!Q38</f>
        <v>48.61</v>
      </c>
      <c r="E38" s="211">
        <f>ИТОГО!T38</f>
        <v>42.63</v>
      </c>
      <c r="F38" s="211">
        <f>ИТОГО!O38</f>
        <v>45.287777777777784</v>
      </c>
      <c r="G38" s="212" t="b">
        <f>F38=ИТОГО!O38</f>
        <v>1</v>
      </c>
    </row>
    <row r="39" spans="1:7" ht="24.95" customHeight="1" x14ac:dyDescent="0.25">
      <c r="A39" s="209">
        <v>36</v>
      </c>
      <c r="B39" s="210" t="s">
        <v>28</v>
      </c>
      <c r="C39" s="213" t="s">
        <v>2</v>
      </c>
      <c r="D39" s="211">
        <f>ИТОГО!Q39</f>
        <v>54.244999999999997</v>
      </c>
      <c r="E39" s="211">
        <f>ИТОГО!T39</f>
        <v>49.408000000000001</v>
      </c>
      <c r="F39" s="211">
        <f>ИТОГО!O39</f>
        <v>51.557777777777773</v>
      </c>
      <c r="G39" s="212" t="b">
        <f>F39=ИТОГО!O39</f>
        <v>1</v>
      </c>
    </row>
    <row r="40" spans="1:7" ht="24.95" customHeight="1" x14ac:dyDescent="0.25">
      <c r="A40" s="209">
        <v>37</v>
      </c>
      <c r="B40" s="210" t="s">
        <v>21</v>
      </c>
      <c r="C40" s="213" t="s">
        <v>2</v>
      </c>
      <c r="D40" s="211">
        <f>ИТОГО!Q40</f>
        <v>82.8125</v>
      </c>
      <c r="E40" s="211">
        <f>ИТОГО!T40</f>
        <v>78.847916666666663</v>
      </c>
      <c r="F40" s="211">
        <f>ИТОГО!O40</f>
        <v>80.830208333333346</v>
      </c>
      <c r="G40" s="212" t="b">
        <f>F40=ИТОГО!O40</f>
        <v>1</v>
      </c>
    </row>
    <row r="41" spans="1:7" ht="24.95" customHeight="1" x14ac:dyDescent="0.25">
      <c r="A41" s="209">
        <v>38</v>
      </c>
      <c r="B41" s="210" t="s">
        <v>137</v>
      </c>
      <c r="C41" s="213" t="s">
        <v>2</v>
      </c>
      <c r="D41" s="211">
        <f>ИТОГО!Q41</f>
        <v>75</v>
      </c>
      <c r="E41" s="211">
        <f>ИТОГО!T41</f>
        <v>74.263750000000002</v>
      </c>
      <c r="F41" s="211">
        <f>ИТОГО!O41</f>
        <v>74.509166666666673</v>
      </c>
      <c r="G41" s="212" t="b">
        <f>F41=ИТОГО!O41</f>
        <v>1</v>
      </c>
    </row>
    <row r="42" spans="1:7" ht="24.95" customHeight="1" x14ac:dyDescent="0.25">
      <c r="A42" s="209">
        <v>39</v>
      </c>
      <c r="B42" s="210" t="s">
        <v>22</v>
      </c>
      <c r="C42" s="213" t="s">
        <v>2</v>
      </c>
      <c r="D42" s="211">
        <f>ИТОГО!Q42</f>
        <v>58.549166666666665</v>
      </c>
      <c r="E42" s="211">
        <f>ИТОГО!T42</f>
        <v>56.86333333333333</v>
      </c>
      <c r="F42" s="211">
        <f>ИТОГО!O42</f>
        <v>57.612592592592591</v>
      </c>
      <c r="G42" s="212" t="b">
        <f>F42=ИТОГО!O42</f>
        <v>1</v>
      </c>
    </row>
    <row r="43" spans="1:7" s="35" customFormat="1" ht="24.95" customHeight="1" x14ac:dyDescent="0.25">
      <c r="A43" s="209">
        <v>40</v>
      </c>
      <c r="B43" s="210" t="s">
        <v>23</v>
      </c>
      <c r="C43" s="213" t="s">
        <v>2</v>
      </c>
      <c r="D43" s="211">
        <f>ИТОГО!Q43</f>
        <v>45.11</v>
      </c>
      <c r="E43" s="211">
        <f>ИТОГО!T43</f>
        <v>44.760000000000005</v>
      </c>
      <c r="F43" s="211">
        <f>ИТОГО!O43</f>
        <v>44.915555555555564</v>
      </c>
      <c r="G43" s="212" t="b">
        <f>F43=ИТОГО!O43</f>
        <v>1</v>
      </c>
    </row>
    <row r="44" spans="1:7" ht="24.95" customHeight="1" x14ac:dyDescent="0.25">
      <c r="A44" s="209">
        <v>41</v>
      </c>
      <c r="B44" s="210" t="s">
        <v>27</v>
      </c>
      <c r="C44" s="213" t="s">
        <v>2</v>
      </c>
      <c r="D44" s="211">
        <f>ИТОГО!Q44</f>
        <v>41.407500000000006</v>
      </c>
      <c r="E44" s="211">
        <f>ИТОГО!T44</f>
        <v>39.413333333333334</v>
      </c>
      <c r="F44" s="211">
        <f>ИТОГО!O44</f>
        <v>40.299629629629635</v>
      </c>
      <c r="G44" s="212" t="b">
        <f>F44=ИТОГО!O44</f>
        <v>1</v>
      </c>
    </row>
    <row r="45" spans="1:7" ht="24.95" customHeight="1" x14ac:dyDescent="0.25">
      <c r="A45" s="209">
        <v>42</v>
      </c>
      <c r="B45" s="210" t="s">
        <v>26</v>
      </c>
      <c r="C45" s="213" t="s">
        <v>2</v>
      </c>
      <c r="D45" s="211">
        <f>ИТОГО!Q45</f>
        <v>64.384583333333325</v>
      </c>
      <c r="E45" s="211">
        <f>ИТОГО!T45</f>
        <v>59.883333333333326</v>
      </c>
      <c r="F45" s="211">
        <f>ИТОГО!O45</f>
        <v>61.883888888888883</v>
      </c>
      <c r="G45" s="212" t="b">
        <f>F45=ИТОГО!O45</f>
        <v>1</v>
      </c>
    </row>
    <row r="46" spans="1:7" ht="24.95" customHeight="1" x14ac:dyDescent="0.25">
      <c r="A46" s="209">
        <v>43</v>
      </c>
      <c r="B46" s="210" t="s">
        <v>24</v>
      </c>
      <c r="C46" s="213" t="s">
        <v>2</v>
      </c>
      <c r="D46" s="211">
        <f>ИТОГО!Q46</f>
        <v>131.94666666666666</v>
      </c>
      <c r="E46" s="211">
        <f>ИТОГО!T46</f>
        <v>133.05000000000001</v>
      </c>
      <c r="F46" s="211">
        <f>ИТОГО!O46</f>
        <v>132.55962962962965</v>
      </c>
      <c r="G46" s="212" t="b">
        <f>F46=ИТОГО!O46</f>
        <v>1</v>
      </c>
    </row>
    <row r="47" spans="1:7" ht="24.95" customHeight="1" x14ac:dyDescent="0.25">
      <c r="A47" s="209">
        <v>44</v>
      </c>
      <c r="B47" s="210" t="s">
        <v>29</v>
      </c>
      <c r="C47" s="213" t="s">
        <v>2</v>
      </c>
      <c r="D47" s="211">
        <f>ИТОГО!Q47</f>
        <v>245.98000000000002</v>
      </c>
      <c r="E47" s="211">
        <f>ИТОГО!T47</f>
        <v>186.66666666666666</v>
      </c>
      <c r="F47" s="211">
        <f>ИТОГО!O47</f>
        <v>216.32333333333335</v>
      </c>
      <c r="G47" s="212" t="b">
        <f>F47=ИТОГО!O47</f>
        <v>1</v>
      </c>
    </row>
    <row r="48" spans="1:7" ht="24.95" customHeight="1" x14ac:dyDescent="0.25">
      <c r="A48" s="209">
        <v>45</v>
      </c>
      <c r="B48" s="210" t="s">
        <v>25</v>
      </c>
      <c r="C48" s="213" t="s">
        <v>2</v>
      </c>
      <c r="D48" s="211">
        <f>ИТОГО!Q48</f>
        <v>40.78</v>
      </c>
      <c r="E48" s="211">
        <f>ИТОГО!T48</f>
        <v>37.010000000000005</v>
      </c>
      <c r="F48" s="211">
        <f>ИТОГО!O48</f>
        <v>38.68555555555556</v>
      </c>
      <c r="G48" s="212" t="b">
        <f>F48=ИТОГО!O48</f>
        <v>1</v>
      </c>
    </row>
    <row r="49" spans="1:7" ht="24.95" customHeight="1" x14ac:dyDescent="0.25">
      <c r="A49" s="209">
        <v>46</v>
      </c>
      <c r="B49" s="210" t="s">
        <v>73</v>
      </c>
      <c r="C49" s="213" t="s">
        <v>2</v>
      </c>
      <c r="D49" s="211">
        <f>ИТОГО!Q49</f>
        <v>242.50125</v>
      </c>
      <c r="E49" s="211">
        <f>ИТОГО!T49</f>
        <v>241.5275</v>
      </c>
      <c r="F49" s="211">
        <f>ИТОГО!O49</f>
        <v>241.917</v>
      </c>
      <c r="G49" s="212" t="b">
        <f>F49=ИТОГО!O49</f>
        <v>1</v>
      </c>
    </row>
    <row r="50" spans="1:7" ht="24.95" customHeight="1" x14ac:dyDescent="0.25">
      <c r="A50" s="209">
        <v>47</v>
      </c>
      <c r="B50" s="210" t="s">
        <v>37</v>
      </c>
      <c r="C50" s="213" t="s">
        <v>2</v>
      </c>
      <c r="D50" s="211">
        <f>ИТОГО!Q50</f>
        <v>407.29166666666669</v>
      </c>
      <c r="E50" s="211">
        <f>ИТОГО!T50</f>
        <v>371.5</v>
      </c>
      <c r="F50" s="211">
        <f>ИТОГО!O50</f>
        <v>395.36111111111114</v>
      </c>
      <c r="G50" s="212" t="b">
        <f>F50=ИТОГО!O50</f>
        <v>1</v>
      </c>
    </row>
    <row r="51" spans="1:7" ht="56.25" customHeight="1" x14ac:dyDescent="0.25">
      <c r="A51" s="209">
        <v>48</v>
      </c>
      <c r="B51" s="210" t="s">
        <v>153</v>
      </c>
      <c r="C51" s="213" t="s">
        <v>2</v>
      </c>
      <c r="D51" s="211">
        <f>ИТОГО!Q51</f>
        <v>339.9375</v>
      </c>
      <c r="E51" s="211">
        <f>ИТОГО!T51</f>
        <v>306.46111111111105</v>
      </c>
      <c r="F51" s="211">
        <f>ИТОГО!O51</f>
        <v>319.85166666666663</v>
      </c>
      <c r="G51" s="212" t="b">
        <f>F51=ИТОГО!O51</f>
        <v>1</v>
      </c>
    </row>
    <row r="52" spans="1:7" ht="24.95" customHeight="1" x14ac:dyDescent="0.25">
      <c r="A52" s="209">
        <v>49</v>
      </c>
      <c r="B52" s="210" t="s">
        <v>59</v>
      </c>
      <c r="C52" s="213" t="s">
        <v>2</v>
      </c>
      <c r="D52" s="211">
        <f>ИТОГО!Q52</f>
        <v>2304.1666666666665</v>
      </c>
      <c r="E52" s="211">
        <f>ИТОГО!T52</f>
        <v>2197.4</v>
      </c>
      <c r="F52" s="211">
        <f>ИТОГО!O52</f>
        <v>2244.8518518518522</v>
      </c>
      <c r="G52" s="212" t="b">
        <f>F52=ИТОГО!O52</f>
        <v>1</v>
      </c>
    </row>
    <row r="53" spans="1:7" ht="24.95" customHeight="1" x14ac:dyDescent="0.25">
      <c r="A53" s="209">
        <v>50</v>
      </c>
      <c r="B53" s="210" t="s">
        <v>102</v>
      </c>
      <c r="C53" s="213" t="s">
        <v>2</v>
      </c>
      <c r="D53" s="211">
        <f>ИТОГО!Q53</f>
        <v>247.875</v>
      </c>
      <c r="E53" s="211">
        <f>ИТОГО!T53</f>
        <v>216.55555555555557</v>
      </c>
      <c r="F53" s="211">
        <f>ИТОГО!O53</f>
        <v>229.08333333333334</v>
      </c>
      <c r="G53" s="212" t="b">
        <f>F53=ИТОГО!O53</f>
        <v>1</v>
      </c>
    </row>
    <row r="54" spans="1:7" ht="24.95" customHeight="1" x14ac:dyDescent="0.25">
      <c r="A54" s="209">
        <v>51</v>
      </c>
      <c r="B54" s="210" t="s">
        <v>103</v>
      </c>
      <c r="C54" s="213" t="s">
        <v>2</v>
      </c>
      <c r="D54" s="211">
        <f>ИТОГО!Q54</f>
        <v>44.208333333333336</v>
      </c>
      <c r="E54" s="211">
        <f>ИТОГО!T54</f>
        <v>40.166666666666664</v>
      </c>
      <c r="F54" s="211">
        <f>ИТОГО!O54</f>
        <v>41.783333333333339</v>
      </c>
      <c r="G54" s="212" t="b">
        <f>F54=ИТОГО!O54</f>
        <v>1</v>
      </c>
    </row>
    <row r="55" spans="1:7" ht="27.75" customHeight="1" x14ac:dyDescent="0.25">
      <c r="A55" s="209">
        <v>52</v>
      </c>
      <c r="B55" s="210" t="s">
        <v>104</v>
      </c>
      <c r="C55" s="213" t="s">
        <v>2</v>
      </c>
      <c r="D55" s="211">
        <f>ИТОГО!Q55</f>
        <v>67.555416666666673</v>
      </c>
      <c r="E55" s="211">
        <f>ИТОГО!T55</f>
        <v>64.203333333333333</v>
      </c>
      <c r="F55" s="211">
        <f>ИТОГО!O55</f>
        <v>65.693148148148154</v>
      </c>
      <c r="G55" s="212" t="b">
        <f>F55=ИТОГО!O55</f>
        <v>1</v>
      </c>
    </row>
    <row r="56" spans="1:7" ht="24.95" customHeight="1" x14ac:dyDescent="0.25">
      <c r="A56" s="209">
        <v>53</v>
      </c>
      <c r="B56" s="210" t="s">
        <v>105</v>
      </c>
      <c r="C56" s="213" t="s">
        <v>2</v>
      </c>
      <c r="D56" s="211">
        <f>ИТОГО!Q56</f>
        <v>255.08333333333334</v>
      </c>
      <c r="E56" s="211">
        <f>ИТОГО!T56</f>
        <v>248.36111111111109</v>
      </c>
      <c r="F56" s="211">
        <f>ИТОГО!O56</f>
        <v>251.05</v>
      </c>
      <c r="G56" s="212" t="b">
        <f>F56=ИТОГО!O56</f>
        <v>1</v>
      </c>
    </row>
    <row r="57" spans="1:7" ht="24.95" customHeight="1" x14ac:dyDescent="0.25">
      <c r="A57" s="209">
        <v>54</v>
      </c>
      <c r="B57" s="210" t="s">
        <v>128</v>
      </c>
      <c r="C57" s="213" t="s">
        <v>2</v>
      </c>
      <c r="D57" s="211">
        <f>ИТОГО!Q57</f>
        <v>318.33333333333337</v>
      </c>
      <c r="E57" s="211">
        <f>ИТОГО!T57</f>
        <v>291.25</v>
      </c>
      <c r="F57" s="211">
        <f>ИТОГО!O57</f>
        <v>300.27777777777777</v>
      </c>
      <c r="G57" s="212" t="b">
        <f>F57=ИТОГО!O57</f>
        <v>1</v>
      </c>
    </row>
    <row r="58" spans="1:7" ht="39" customHeight="1" x14ac:dyDescent="0.25">
      <c r="A58" s="209">
        <v>55</v>
      </c>
      <c r="B58" s="210" t="s">
        <v>15</v>
      </c>
      <c r="C58" s="213" t="s">
        <v>89</v>
      </c>
      <c r="D58" s="211">
        <f>ИТОГО!Q58</f>
        <v>159.67874999999998</v>
      </c>
      <c r="E58" s="211">
        <f>ИТОГО!T58</f>
        <v>151.01388888888889</v>
      </c>
      <c r="F58" s="211">
        <f>ИТОГО!O58</f>
        <v>154.47983333333335</v>
      </c>
      <c r="G58" s="212" t="b">
        <f>F58=ИТОГО!O58</f>
        <v>1</v>
      </c>
    </row>
    <row r="59" spans="1:7" ht="29.25" customHeight="1" x14ac:dyDescent="0.25">
      <c r="A59" s="209">
        <v>56</v>
      </c>
      <c r="B59" s="210" t="s">
        <v>199</v>
      </c>
      <c r="C59" s="213" t="s">
        <v>2</v>
      </c>
      <c r="D59" s="211">
        <f>ИТОГО!Q59</f>
        <v>957.81333333333339</v>
      </c>
      <c r="E59" s="211">
        <f>ИТОГО!T59</f>
        <v>924.61777777777786</v>
      </c>
      <c r="F59" s="211">
        <f>ИТОГО!O59</f>
        <v>941.21555555555551</v>
      </c>
      <c r="G59" s="212" t="b">
        <f>F59=ИТОГО!O59</f>
        <v>1</v>
      </c>
    </row>
    <row r="60" spans="1:7" ht="24.95" customHeight="1" x14ac:dyDescent="0.25">
      <c r="A60" s="209">
        <v>57</v>
      </c>
      <c r="B60" s="210" t="s">
        <v>201</v>
      </c>
      <c r="C60" s="213" t="s">
        <v>2</v>
      </c>
      <c r="D60" s="211">
        <f>ИТОГО!Q60</f>
        <v>1020</v>
      </c>
      <c r="E60" s="211">
        <f>ИТОГО!T60</f>
        <v>995.16666666666663</v>
      </c>
      <c r="F60" s="211">
        <f>ИТОГО!O60</f>
        <v>1001.375</v>
      </c>
      <c r="G60" s="212" t="b">
        <f>F60=ИТОГО!O60</f>
        <v>1</v>
      </c>
    </row>
    <row r="61" spans="1:7" ht="36" customHeight="1" x14ac:dyDescent="0.25">
      <c r="A61" s="209">
        <v>58</v>
      </c>
      <c r="B61" s="210" t="s">
        <v>85</v>
      </c>
      <c r="C61" s="213" t="s">
        <v>2</v>
      </c>
      <c r="D61" s="211">
        <f>ИТОГО!Q61</f>
        <v>201.03541666666666</v>
      </c>
      <c r="E61" s="211">
        <f>ИТОГО!T61</f>
        <v>187.5</v>
      </c>
      <c r="F61" s="211">
        <f>ИТОГО!O61</f>
        <v>193.51574074074071</v>
      </c>
      <c r="G61" s="212" t="b">
        <f>F61=ИТОГО!O61</f>
        <v>1</v>
      </c>
    </row>
    <row r="62" spans="1:7" ht="31.5" customHeight="1" x14ac:dyDescent="0.25">
      <c r="A62" s="209">
        <v>59</v>
      </c>
      <c r="B62" s="210" t="s">
        <v>106</v>
      </c>
      <c r="C62" s="213" t="s">
        <v>89</v>
      </c>
      <c r="D62" s="211">
        <f>ИТОГО!Q62</f>
        <v>95.333333333333329</v>
      </c>
      <c r="E62" s="211">
        <f>ИТОГО!T62</f>
        <v>89.871111111111119</v>
      </c>
      <c r="F62" s="211">
        <f>ИТОГО!O62</f>
        <v>91.691851851851851</v>
      </c>
      <c r="G62" s="212" t="b">
        <f>F62=ИТОГО!O62</f>
        <v>1</v>
      </c>
    </row>
    <row r="63" spans="1:7" ht="28.5" customHeight="1" x14ac:dyDescent="0.25">
      <c r="A63" s="209">
        <v>60</v>
      </c>
      <c r="B63" s="210" t="s">
        <v>129</v>
      </c>
      <c r="C63" s="213" t="s">
        <v>2</v>
      </c>
      <c r="D63" s="211">
        <f>ИТОГО!Q63</f>
        <v>307.18666666666672</v>
      </c>
      <c r="E63" s="211">
        <f>ИТОГО!T63</f>
        <v>295.46733333333333</v>
      </c>
      <c r="F63" s="211">
        <f>ИТОГО!O63</f>
        <v>300.67592592592592</v>
      </c>
      <c r="G63" s="212" t="b">
        <f>F63=ИТОГО!O63</f>
        <v>1</v>
      </c>
    </row>
    <row r="64" spans="1:7" ht="28.5" customHeight="1" x14ac:dyDescent="0.25">
      <c r="A64" s="209">
        <v>61</v>
      </c>
      <c r="B64" s="210" t="s">
        <v>130</v>
      </c>
      <c r="C64" s="213" t="s">
        <v>2</v>
      </c>
      <c r="D64" s="211">
        <f>ИТОГО!Q64</f>
        <v>331.75</v>
      </c>
      <c r="E64" s="211">
        <f>ИТОГО!T64</f>
        <v>318.10166666666669</v>
      </c>
      <c r="F64" s="211">
        <f>ИТОГО!O64</f>
        <v>321.51375000000002</v>
      </c>
      <c r="G64" s="212" t="b">
        <f>F64=ИТОГО!O64</f>
        <v>1</v>
      </c>
    </row>
    <row r="65" spans="1:7" ht="27.75" customHeight="1" x14ac:dyDescent="0.25">
      <c r="A65" s="209">
        <v>62</v>
      </c>
      <c r="B65" s="210" t="s">
        <v>17</v>
      </c>
      <c r="C65" s="213" t="s">
        <v>2</v>
      </c>
      <c r="D65" s="211">
        <f>ИТОГО!Q65</f>
        <v>395.33333333333337</v>
      </c>
      <c r="E65" s="211">
        <f>ИТОГО!T65</f>
        <v>339</v>
      </c>
      <c r="F65" s="211">
        <f>ИТОГО!O65</f>
        <v>361.53333333333336</v>
      </c>
      <c r="G65" s="212" t="b">
        <f>F65=ИТОГО!O65</f>
        <v>1</v>
      </c>
    </row>
    <row r="66" spans="1:7" ht="24.95" customHeight="1" x14ac:dyDescent="0.25">
      <c r="A66" s="209">
        <v>63</v>
      </c>
      <c r="B66" s="210" t="s">
        <v>107</v>
      </c>
      <c r="C66" s="213" t="s">
        <v>2</v>
      </c>
      <c r="D66" s="211">
        <f>ИТОГО!Q66</f>
        <v>54.6875</v>
      </c>
      <c r="E66" s="211">
        <f>ИТОГО!T66</f>
        <v>51.9</v>
      </c>
      <c r="F66" s="211">
        <f>ИТОГО!O66</f>
        <v>53.138888888888886</v>
      </c>
      <c r="G66" s="212" t="b">
        <f>F66=ИТОГО!O66</f>
        <v>1</v>
      </c>
    </row>
    <row r="67" spans="1:7" ht="24.95" customHeight="1" x14ac:dyDescent="0.25">
      <c r="A67" s="209">
        <v>64</v>
      </c>
      <c r="B67" s="210" t="s">
        <v>154</v>
      </c>
      <c r="C67" s="213" t="s">
        <v>2</v>
      </c>
      <c r="D67" s="211">
        <f>ИТОГО!Q67</f>
        <v>383</v>
      </c>
      <c r="E67" s="211">
        <f>ИТОГО!T67</f>
        <v>329</v>
      </c>
      <c r="F67" s="211">
        <f>ИТОГО!O67</f>
        <v>356</v>
      </c>
      <c r="G67" s="212" t="b">
        <f>F67=ИТОГО!O67</f>
        <v>1</v>
      </c>
    </row>
    <row r="68" spans="1:7" ht="29.25" customHeight="1" x14ac:dyDescent="0.25">
      <c r="A68" s="209">
        <v>65</v>
      </c>
      <c r="B68" s="210" t="s">
        <v>20</v>
      </c>
      <c r="C68" s="213" t="s">
        <v>2</v>
      </c>
      <c r="D68" s="211">
        <f>ИТОГО!Q68</f>
        <v>54.6</v>
      </c>
      <c r="E68" s="211">
        <f>ИТОГО!T68</f>
        <v>51.177777777777777</v>
      </c>
      <c r="F68" s="211">
        <f>ИТОГО!O68</f>
        <v>52.318518518518516</v>
      </c>
      <c r="G68" s="212" t="b">
        <f>F68=ИТОГО!O68</f>
        <v>1</v>
      </c>
    </row>
    <row r="69" spans="1:7" ht="24.95" customHeight="1" x14ac:dyDescent="0.25">
      <c r="A69" s="209">
        <v>66</v>
      </c>
      <c r="B69" s="210" t="s">
        <v>13</v>
      </c>
      <c r="C69" s="213" t="s">
        <v>2</v>
      </c>
      <c r="D69" s="211">
        <f>ИТОГО!Q69</f>
        <v>758.95833333333337</v>
      </c>
      <c r="E69" s="211">
        <f>ИТОГО!T69</f>
        <v>750.22222222222217</v>
      </c>
      <c r="F69" s="211">
        <f>ИТОГО!O69</f>
        <v>755.21428571428567</v>
      </c>
      <c r="G69" s="212" t="b">
        <f>F69=ИТОГО!O69</f>
        <v>1</v>
      </c>
    </row>
    <row r="70" spans="1:7" ht="24.95" customHeight="1" x14ac:dyDescent="0.25">
      <c r="A70" s="209">
        <v>67</v>
      </c>
      <c r="B70" s="210" t="s">
        <v>155</v>
      </c>
      <c r="C70" s="213" t="s">
        <v>2</v>
      </c>
      <c r="D70" s="211">
        <f>ИТОГО!Q70</f>
        <v>526.25</v>
      </c>
      <c r="E70" s="211">
        <f>ИТОГО!T70</f>
        <v>479.375</v>
      </c>
      <c r="F70" s="211">
        <f>ИТОГО!O70</f>
        <v>502.8125</v>
      </c>
      <c r="G70" s="212" t="b">
        <f>F70=ИТОГО!O70</f>
        <v>1</v>
      </c>
    </row>
    <row r="71" spans="1:7" ht="45.75" customHeight="1" x14ac:dyDescent="0.25">
      <c r="A71" s="209">
        <v>68</v>
      </c>
      <c r="B71" s="210" t="s">
        <v>156</v>
      </c>
      <c r="C71" s="213" t="s">
        <v>2</v>
      </c>
      <c r="D71" s="211"/>
      <c r="E71" s="211"/>
      <c r="F71" s="211" t="str">
        <f>ИТОГО!O71</f>
        <v/>
      </c>
      <c r="G71" s="212" t="b">
        <f>F71=ИТОГО!O71</f>
        <v>1</v>
      </c>
    </row>
    <row r="72" spans="1:7" ht="40.5" customHeight="1" x14ac:dyDescent="0.25">
      <c r="A72" s="209">
        <v>69</v>
      </c>
      <c r="B72" s="210" t="s">
        <v>157</v>
      </c>
      <c r="C72" s="213" t="s">
        <v>2</v>
      </c>
      <c r="D72" s="211">
        <f>ИТОГО!Q72</f>
        <v>157.12</v>
      </c>
      <c r="E72" s="211">
        <f>ИТОГО!T72</f>
        <v>138.98055555555555</v>
      </c>
      <c r="F72" s="211">
        <f>ИТОГО!O72</f>
        <v>145.02703703703705</v>
      </c>
      <c r="G72" s="212" t="b">
        <f>F72=ИТОГО!O72</f>
        <v>1</v>
      </c>
    </row>
    <row r="73" spans="1:7" ht="29.25" customHeight="1" x14ac:dyDescent="0.25">
      <c r="A73" s="209">
        <v>70</v>
      </c>
      <c r="B73" s="210" t="s">
        <v>139</v>
      </c>
      <c r="C73" s="213" t="s">
        <v>2</v>
      </c>
      <c r="D73" s="211">
        <f>ИТОГО!Q73</f>
        <v>147.80000000000001</v>
      </c>
      <c r="E73" s="211">
        <f>ИТОГО!T73</f>
        <v>122.83333333333333</v>
      </c>
      <c r="F73" s="211">
        <f>ИТОГО!O73</f>
        <v>132.82</v>
      </c>
      <c r="G73" s="212" t="b">
        <f>F73=ИТОГО!O73</f>
        <v>1</v>
      </c>
    </row>
    <row r="74" spans="1:7" ht="32.450000000000003" customHeight="1" x14ac:dyDescent="0.25">
      <c r="A74" s="209">
        <v>71</v>
      </c>
      <c r="B74" s="210" t="s">
        <v>75</v>
      </c>
      <c r="C74" s="213" t="s">
        <v>2</v>
      </c>
      <c r="D74" s="211">
        <f>ИТОГО!Q74</f>
        <v>1125</v>
      </c>
      <c r="E74" s="211">
        <f>ИТОГО!T74</f>
        <v>1024</v>
      </c>
      <c r="F74" s="211">
        <f>ИТОГО!O74</f>
        <v>1074.5</v>
      </c>
      <c r="G74" s="212" t="b">
        <f>F74=ИТОГО!O74</f>
        <v>1</v>
      </c>
    </row>
    <row r="75" spans="1:7" ht="24.95" customHeight="1" x14ac:dyDescent="0.25">
      <c r="A75" s="209">
        <v>72</v>
      </c>
      <c r="B75" s="210" t="s">
        <v>108</v>
      </c>
      <c r="C75" s="213" t="s">
        <v>2</v>
      </c>
      <c r="D75" s="211">
        <f>ИТОГО!Q75</f>
        <v>0</v>
      </c>
      <c r="E75" s="211">
        <f>ИТОГО!T75</f>
        <v>0</v>
      </c>
      <c r="F75" s="211" t="str">
        <f>ИТОГО!O75</f>
        <v/>
      </c>
      <c r="G75" s="212" t="b">
        <f>F75=ИТОГО!O75</f>
        <v>1</v>
      </c>
    </row>
    <row r="76" spans="1:7" ht="24.75" customHeight="1" x14ac:dyDescent="0.25">
      <c r="A76" s="209">
        <v>73</v>
      </c>
      <c r="B76" s="210" t="s">
        <v>55</v>
      </c>
      <c r="C76" s="213" t="s">
        <v>2</v>
      </c>
      <c r="D76" s="211">
        <f>ИТОГО!Q76</f>
        <v>226.83333333333334</v>
      </c>
      <c r="E76" s="211">
        <f>ИТОГО!T76</f>
        <v>199.75</v>
      </c>
      <c r="F76" s="211">
        <f>ИТОГО!O76</f>
        <v>211.35714285714286</v>
      </c>
      <c r="G76" s="212" t="b">
        <f>F76=ИТОГО!O76</f>
        <v>1</v>
      </c>
    </row>
    <row r="77" spans="1:7" ht="21" customHeight="1" x14ac:dyDescent="0.25">
      <c r="A77" s="209">
        <v>74</v>
      </c>
      <c r="B77" s="210" t="s">
        <v>52</v>
      </c>
      <c r="C77" s="213" t="s">
        <v>2</v>
      </c>
      <c r="D77" s="211">
        <f>ИТОГО!Q77</f>
        <v>250.45833333333334</v>
      </c>
      <c r="E77" s="211">
        <f>ИТОГО!T77</f>
        <v>237</v>
      </c>
      <c r="F77" s="211">
        <f>ИТОГО!O77</f>
        <v>242.38333333333335</v>
      </c>
      <c r="G77" s="212" t="b">
        <f>F77=ИТОГО!O77</f>
        <v>1</v>
      </c>
    </row>
    <row r="78" spans="1:7" ht="24" customHeight="1" x14ac:dyDescent="0.25">
      <c r="A78" s="209">
        <v>75</v>
      </c>
      <c r="B78" s="210" t="s">
        <v>109</v>
      </c>
      <c r="C78" s="213" t="s">
        <v>2</v>
      </c>
      <c r="D78" s="211">
        <f>ИТОГО!Q78</f>
        <v>236.28375</v>
      </c>
      <c r="E78" s="211">
        <f>ИТОГО!T78</f>
        <v>220.48699999999999</v>
      </c>
      <c r="F78" s="211">
        <f>ИТОГО!O78</f>
        <v>227.50777777777779</v>
      </c>
      <c r="G78" s="212" t="b">
        <f>F78=ИТОГО!O78</f>
        <v>1</v>
      </c>
    </row>
    <row r="79" spans="1:7" ht="26.25" customHeight="1" x14ac:dyDescent="0.25">
      <c r="A79" s="209">
        <v>76</v>
      </c>
      <c r="B79" s="210" t="s">
        <v>110</v>
      </c>
      <c r="C79" s="213" t="s">
        <v>2</v>
      </c>
      <c r="D79" s="211">
        <f>ИТОГО!Q79</f>
        <v>516.375</v>
      </c>
      <c r="E79" s="211">
        <f>ИТОГО!T79</f>
        <v>514.16666666666674</v>
      </c>
      <c r="F79" s="211">
        <f>ИТОГО!O79</f>
        <v>515.63888888888891</v>
      </c>
      <c r="G79" s="212" t="b">
        <f>F79=ИТОГО!O79</f>
        <v>1</v>
      </c>
    </row>
    <row r="80" spans="1:7" ht="24.75" customHeight="1" x14ac:dyDescent="0.25">
      <c r="A80" s="209">
        <v>77</v>
      </c>
      <c r="B80" s="210" t="s">
        <v>14</v>
      </c>
      <c r="C80" s="213" t="s">
        <v>2</v>
      </c>
      <c r="D80" s="211">
        <f>ИТОГО!Q80</f>
        <v>358.16666666666669</v>
      </c>
      <c r="E80" s="211">
        <f>ИТОГО!T80</f>
        <v>353.4</v>
      </c>
      <c r="F80" s="211">
        <f>ИТОГО!O80</f>
        <v>355.1875</v>
      </c>
      <c r="G80" s="212" t="b">
        <f>F80=ИТОГО!O80</f>
        <v>1</v>
      </c>
    </row>
    <row r="81" spans="1:7" ht="21.75" customHeight="1" x14ac:dyDescent="0.25">
      <c r="A81" s="209">
        <v>78</v>
      </c>
      <c r="B81" s="210" t="s">
        <v>158</v>
      </c>
      <c r="C81" s="213" t="s">
        <v>2</v>
      </c>
      <c r="D81" s="211">
        <f>ИТОГО!Q81</f>
        <v>255.625</v>
      </c>
      <c r="E81" s="211">
        <f>ИТОГО!T81</f>
        <v>242.327</v>
      </c>
      <c r="F81" s="211">
        <f>ИТОГО!O81</f>
        <v>248.23722222222224</v>
      </c>
      <c r="G81" s="212" t="b">
        <f>F81=ИТОГО!O81</f>
        <v>1</v>
      </c>
    </row>
    <row r="82" spans="1:7" ht="24.95" customHeight="1" x14ac:dyDescent="0.25">
      <c r="A82" s="209">
        <v>79</v>
      </c>
      <c r="B82" s="210" t="s">
        <v>42</v>
      </c>
      <c r="C82" s="213" t="s">
        <v>2</v>
      </c>
      <c r="D82" s="211">
        <f>ИТОГО!Q82</f>
        <v>247.33333333333334</v>
      </c>
      <c r="E82" s="211">
        <f>ИТОГО!T82</f>
        <v>213.33333333333334</v>
      </c>
      <c r="F82" s="211">
        <f>ИТОГО!O82</f>
        <v>224.66666666666666</v>
      </c>
      <c r="G82" s="212" t="b">
        <f>F82=ИТОГО!O82</f>
        <v>1</v>
      </c>
    </row>
    <row r="83" spans="1:7" ht="24.95" customHeight="1" x14ac:dyDescent="0.25">
      <c r="A83" s="209">
        <v>80</v>
      </c>
      <c r="B83" s="210" t="s">
        <v>44</v>
      </c>
      <c r="C83" s="213" t="s">
        <v>2</v>
      </c>
      <c r="D83" s="211">
        <f>ИТОГО!Q83</f>
        <v>275</v>
      </c>
      <c r="E83" s="211">
        <f>ИТОГО!T83</f>
        <v>268.38299999999998</v>
      </c>
      <c r="F83" s="211">
        <f>ИТОГО!O83</f>
        <v>270.864375</v>
      </c>
      <c r="G83" s="212" t="b">
        <f>F83=ИТОГО!O83</f>
        <v>1</v>
      </c>
    </row>
    <row r="84" spans="1:7" ht="24.95" customHeight="1" x14ac:dyDescent="0.25">
      <c r="A84" s="209">
        <v>81</v>
      </c>
      <c r="B84" s="210" t="s">
        <v>33</v>
      </c>
      <c r="C84" s="213" t="s">
        <v>2</v>
      </c>
      <c r="D84" s="211">
        <f>ИТОГО!Q84</f>
        <v>210.57374999999999</v>
      </c>
      <c r="E84" s="211">
        <f>ИТОГО!T84</f>
        <v>202.23625000000001</v>
      </c>
      <c r="F84" s="211">
        <f>ИТОГО!O84</f>
        <v>206.405</v>
      </c>
      <c r="G84" s="212" t="b">
        <f>F84=ИТОГО!O84</f>
        <v>1</v>
      </c>
    </row>
    <row r="85" spans="1:7" ht="24.95" customHeight="1" x14ac:dyDescent="0.25">
      <c r="A85" s="209">
        <v>82</v>
      </c>
      <c r="B85" s="210" t="s">
        <v>46</v>
      </c>
      <c r="C85" s="213" t="s">
        <v>2</v>
      </c>
      <c r="D85" s="211">
        <f>ИТОГО!Q85</f>
        <v>255.5</v>
      </c>
      <c r="E85" s="211">
        <f>ИТОГО!T85</f>
        <v>239.23888888888891</v>
      </c>
      <c r="F85" s="211">
        <f>ИТОГО!O85</f>
        <v>244.65925925925927</v>
      </c>
      <c r="G85" s="212" t="b">
        <f>F85=ИТОГО!O85</f>
        <v>1</v>
      </c>
    </row>
    <row r="86" spans="1:7" ht="24.95" customHeight="1" x14ac:dyDescent="0.25">
      <c r="A86" s="209">
        <v>83</v>
      </c>
      <c r="B86" s="210" t="s">
        <v>159</v>
      </c>
      <c r="C86" s="210" t="s">
        <v>2</v>
      </c>
      <c r="D86" s="211">
        <f>ИТОГО!Q86</f>
        <v>1116.1099999999999</v>
      </c>
      <c r="E86" s="211">
        <f>ИТОГО!T86</f>
        <v>987.5</v>
      </c>
      <c r="F86" s="211">
        <f>ИТОГО!O86</f>
        <v>1030.3699999999999</v>
      </c>
      <c r="G86" s="212" t="b">
        <f>F86=ИТОГО!O86</f>
        <v>1</v>
      </c>
    </row>
    <row r="87" spans="1:7" ht="27.75" customHeight="1" x14ac:dyDescent="0.25">
      <c r="A87" s="209">
        <v>84</v>
      </c>
      <c r="B87" s="210" t="s">
        <v>160</v>
      </c>
      <c r="C87" s="210" t="s">
        <v>2</v>
      </c>
      <c r="D87" s="211"/>
      <c r="E87" s="211"/>
      <c r="F87" s="211" t="str">
        <f>ИТОГО!O87</f>
        <v/>
      </c>
      <c r="G87" s="212" t="b">
        <f>F87=ИТОГО!O87</f>
        <v>1</v>
      </c>
    </row>
    <row r="88" spans="1:7" ht="27.75" customHeight="1" x14ac:dyDescent="0.25">
      <c r="A88" s="209">
        <v>85</v>
      </c>
      <c r="B88" s="210" t="s">
        <v>161</v>
      </c>
      <c r="C88" s="210" t="s">
        <v>2</v>
      </c>
      <c r="D88" s="211"/>
      <c r="E88" s="211"/>
      <c r="F88" s="211" t="str">
        <f>ИТОГО!O88</f>
        <v/>
      </c>
      <c r="G88" s="212" t="b">
        <f>F88=ИТОГО!O88</f>
        <v>1</v>
      </c>
    </row>
    <row r="89" spans="1:7" ht="29.25" customHeight="1" x14ac:dyDescent="0.25">
      <c r="A89" s="209">
        <v>86</v>
      </c>
      <c r="B89" s="210" t="s">
        <v>162</v>
      </c>
      <c r="C89" s="210" t="s">
        <v>2</v>
      </c>
      <c r="D89" s="211">
        <f>ИТОГО!Q89</f>
        <v>730.63499999999999</v>
      </c>
      <c r="E89" s="211">
        <f>ИТОГО!T89</f>
        <v>722.5</v>
      </c>
      <c r="F89" s="211">
        <f>ИТОГО!O89</f>
        <v>727.92333333333329</v>
      </c>
      <c r="G89" s="212" t="b">
        <f>F89=ИТОГО!O89</f>
        <v>1</v>
      </c>
    </row>
    <row r="90" spans="1:7" ht="27" customHeight="1" x14ac:dyDescent="0.25">
      <c r="A90" s="209">
        <v>87</v>
      </c>
      <c r="B90" s="210" t="s">
        <v>138</v>
      </c>
      <c r="C90" s="213" t="s">
        <v>2</v>
      </c>
      <c r="D90" s="211"/>
      <c r="E90" s="211"/>
      <c r="F90" s="211" t="str">
        <f>ИТОГО!O90</f>
        <v/>
      </c>
      <c r="G90" s="212" t="b">
        <f>F90=ИТОГО!O90</f>
        <v>1</v>
      </c>
    </row>
    <row r="91" spans="1:7" ht="24.95" customHeight="1" x14ac:dyDescent="0.25">
      <c r="A91" s="209">
        <v>88</v>
      </c>
      <c r="B91" s="210" t="s">
        <v>76</v>
      </c>
      <c r="C91" s="213" t="s">
        <v>2</v>
      </c>
      <c r="D91" s="211">
        <f>ИТОГО!Q91</f>
        <v>522.33333333333337</v>
      </c>
      <c r="E91" s="211">
        <f>ИТОГО!T91</f>
        <v>506.20066666666662</v>
      </c>
      <c r="F91" s="211">
        <f>ИТОГО!O91</f>
        <v>512.25041666666664</v>
      </c>
      <c r="G91" s="212" t="b">
        <f>F91=ИТОГО!O91</f>
        <v>1</v>
      </c>
    </row>
    <row r="92" spans="1:7" ht="24.95" customHeight="1" x14ac:dyDescent="0.25">
      <c r="A92" s="209">
        <v>89</v>
      </c>
      <c r="B92" s="210" t="s">
        <v>31</v>
      </c>
      <c r="C92" s="213" t="s">
        <v>2</v>
      </c>
      <c r="D92" s="211">
        <f>ИТОГО!Q92</f>
        <v>98.276250000000005</v>
      </c>
      <c r="E92" s="211">
        <f>ИТОГО!T92</f>
        <v>96.130555555555546</v>
      </c>
      <c r="F92" s="211">
        <f>ИТОГО!O92</f>
        <v>96.988833333333346</v>
      </c>
      <c r="G92" s="212" t="b">
        <f>F92=ИТОГО!O92</f>
        <v>1</v>
      </c>
    </row>
    <row r="93" spans="1:7" ht="24.95" customHeight="1" x14ac:dyDescent="0.25">
      <c r="A93" s="209">
        <v>90</v>
      </c>
      <c r="B93" s="210" t="s">
        <v>111</v>
      </c>
      <c r="C93" s="213" t="s">
        <v>2</v>
      </c>
      <c r="D93" s="211">
        <f>ИТОГО!Q93</f>
        <v>47</v>
      </c>
      <c r="E93" s="211">
        <f>ИТОГО!T93</f>
        <v>45.416666666666664</v>
      </c>
      <c r="F93" s="211">
        <f>ИТОГО!O93</f>
        <v>45.944444444444436</v>
      </c>
      <c r="G93" s="212" t="b">
        <f>F93=ИТОГО!O93</f>
        <v>1</v>
      </c>
    </row>
    <row r="94" spans="1:7" ht="24.95" customHeight="1" x14ac:dyDescent="0.25">
      <c r="A94" s="209">
        <v>91</v>
      </c>
      <c r="B94" s="210" t="s">
        <v>163</v>
      </c>
      <c r="C94" s="213" t="s">
        <v>2</v>
      </c>
      <c r="D94" s="211">
        <f>ИТОГО!Q94</f>
        <v>384.5</v>
      </c>
      <c r="E94" s="211">
        <f>ИТОГО!T94</f>
        <v>338.17777777777775</v>
      </c>
      <c r="F94" s="211">
        <f>ИТОГО!O94</f>
        <v>353.6185185185185</v>
      </c>
      <c r="G94" s="212" t="b">
        <f>F94=ИТОГО!O94</f>
        <v>1</v>
      </c>
    </row>
    <row r="95" spans="1:7" ht="24.95" customHeight="1" x14ac:dyDescent="0.25">
      <c r="A95" s="209">
        <v>92</v>
      </c>
      <c r="B95" s="210" t="s">
        <v>112</v>
      </c>
      <c r="C95" s="213" t="s">
        <v>2</v>
      </c>
      <c r="D95" s="211"/>
      <c r="E95" s="211"/>
      <c r="F95" s="211" t="str">
        <f>ИТОГО!O95</f>
        <v/>
      </c>
      <c r="G95" s="212" t="b">
        <f>F95=ИТОГО!O95</f>
        <v>1</v>
      </c>
    </row>
    <row r="96" spans="1:7" ht="24.95" customHeight="1" x14ac:dyDescent="0.25">
      <c r="A96" s="209">
        <v>93</v>
      </c>
      <c r="B96" s="210" t="s">
        <v>18</v>
      </c>
      <c r="C96" s="213" t="s">
        <v>2</v>
      </c>
      <c r="D96" s="211">
        <f>ИТОГО!Q96</f>
        <v>329.84125</v>
      </c>
      <c r="E96" s="211">
        <f>ИТОГО!T96</f>
        <v>335.41666666666669</v>
      </c>
      <c r="F96" s="211">
        <f>ИТОГО!O96</f>
        <v>332.62895833333334</v>
      </c>
      <c r="G96" s="212" t="b">
        <f>F96=ИТОГО!O96</f>
        <v>1</v>
      </c>
    </row>
    <row r="97" spans="1:7" ht="27.75" customHeight="1" x14ac:dyDescent="0.25">
      <c r="A97" s="209">
        <v>94</v>
      </c>
      <c r="B97" s="210" t="s">
        <v>113</v>
      </c>
      <c r="C97" s="213" t="s">
        <v>2</v>
      </c>
      <c r="D97" s="211"/>
      <c r="E97" s="211"/>
      <c r="F97" s="211" t="str">
        <f>ИТОГО!O97</f>
        <v/>
      </c>
      <c r="G97" s="212" t="b">
        <f>F97=ИТОГО!O97</f>
        <v>1</v>
      </c>
    </row>
    <row r="98" spans="1:7" ht="24.95" customHeight="1" x14ac:dyDescent="0.25">
      <c r="A98" s="209">
        <v>95</v>
      </c>
      <c r="B98" s="210" t="s">
        <v>164</v>
      </c>
      <c r="C98" s="213" t="s">
        <v>61</v>
      </c>
      <c r="D98" s="211">
        <f>ИТОГО!Q98</f>
        <v>29.666666666666668</v>
      </c>
      <c r="E98" s="211">
        <f>ИТОГО!T98</f>
        <v>29.5</v>
      </c>
      <c r="F98" s="211">
        <f>ИТОГО!O98</f>
        <v>29.6</v>
      </c>
      <c r="G98" s="212" t="b">
        <f>F98=ИТОГО!O98</f>
        <v>1</v>
      </c>
    </row>
    <row r="99" spans="1:7" ht="24.95" customHeight="1" x14ac:dyDescent="0.25">
      <c r="A99" s="209">
        <v>96</v>
      </c>
      <c r="B99" s="210" t="s">
        <v>165</v>
      </c>
      <c r="C99" s="213" t="s">
        <v>61</v>
      </c>
      <c r="D99" s="211">
        <f>ИТОГО!Q99</f>
        <v>113.875</v>
      </c>
      <c r="E99" s="211">
        <f>ИТОГО!T99</f>
        <v>103.33333333333333</v>
      </c>
      <c r="F99" s="211">
        <f>ИТОГО!O99</f>
        <v>107.55</v>
      </c>
      <c r="G99" s="212" t="b">
        <f>F99=ИТОГО!O99</f>
        <v>1</v>
      </c>
    </row>
    <row r="100" spans="1:7" ht="24.75" customHeight="1" x14ac:dyDescent="0.25">
      <c r="A100" s="209">
        <v>97</v>
      </c>
      <c r="B100" s="210" t="s">
        <v>36</v>
      </c>
      <c r="C100" s="213" t="s">
        <v>61</v>
      </c>
      <c r="D100" s="211">
        <f>ИТОГО!Q100</f>
        <v>28.625</v>
      </c>
      <c r="E100" s="211">
        <f>ИТОГО!T100</f>
        <v>26.083333333333332</v>
      </c>
      <c r="F100" s="211">
        <f>ИТОГО!O100</f>
        <v>27.354166666666664</v>
      </c>
      <c r="G100" s="212" t="b">
        <f>F100=ИТОГО!O100</f>
        <v>1</v>
      </c>
    </row>
    <row r="101" spans="1:7" ht="24.95" customHeight="1" x14ac:dyDescent="0.25">
      <c r="A101" s="209">
        <v>98</v>
      </c>
      <c r="B101" s="210" t="s">
        <v>35</v>
      </c>
      <c r="C101" s="213" t="s">
        <v>61</v>
      </c>
      <c r="D101" s="211">
        <f>ИТОГО!Q101</f>
        <v>115.41166666666666</v>
      </c>
      <c r="E101" s="211">
        <f>ИТОГО!T101</f>
        <v>101.27777777777777</v>
      </c>
      <c r="F101" s="211">
        <f>ИТОГО!O101</f>
        <v>106.93133333333333</v>
      </c>
      <c r="G101" s="212" t="b">
        <f>F101=ИТОГО!O101</f>
        <v>1</v>
      </c>
    </row>
    <row r="102" spans="1:7" ht="30" customHeight="1" x14ac:dyDescent="0.25">
      <c r="A102" s="209">
        <v>99</v>
      </c>
      <c r="B102" s="210" t="s">
        <v>114</v>
      </c>
      <c r="C102" s="213" t="s">
        <v>2</v>
      </c>
      <c r="D102" s="211">
        <f>ИТОГО!Q102</f>
        <v>24.125</v>
      </c>
      <c r="E102" s="211">
        <f>ИТОГО!T102</f>
        <v>20.583333333333332</v>
      </c>
      <c r="F102" s="211">
        <f>ИТОГО!O102</f>
        <v>22.157407407407405</v>
      </c>
      <c r="G102" s="212" t="b">
        <f>F102=ИТОГО!O102</f>
        <v>1</v>
      </c>
    </row>
    <row r="103" spans="1:7" ht="26.25" customHeight="1" x14ac:dyDescent="0.25">
      <c r="A103" s="209">
        <v>100</v>
      </c>
      <c r="B103" s="210" t="s">
        <v>86</v>
      </c>
      <c r="C103" s="213" t="s">
        <v>2</v>
      </c>
      <c r="D103" s="211">
        <f>ИТОГО!Q103</f>
        <v>233.33333333333334</v>
      </c>
      <c r="E103" s="211">
        <f>ИТОГО!T103</f>
        <v>230.58375000000001</v>
      </c>
      <c r="F103" s="211">
        <f>ИТОГО!O103</f>
        <v>231.95854166666666</v>
      </c>
      <c r="G103" s="212" t="b">
        <f>F103=ИТОГО!O103</f>
        <v>1</v>
      </c>
    </row>
    <row r="104" spans="1:7" ht="21" customHeight="1" x14ac:dyDescent="0.25">
      <c r="A104" s="209">
        <v>101</v>
      </c>
      <c r="B104" s="210" t="s">
        <v>40</v>
      </c>
      <c r="C104" s="213" t="s">
        <v>2</v>
      </c>
      <c r="D104" s="211">
        <f>ИТОГО!Q104</f>
        <v>189.375</v>
      </c>
      <c r="E104" s="211">
        <f>ИТОГО!T104</f>
        <v>178.9</v>
      </c>
      <c r="F104" s="211">
        <f>ИТОГО!O104</f>
        <v>183.55555555555554</v>
      </c>
      <c r="G104" s="212" t="b">
        <f>F104=ИТОГО!O104</f>
        <v>1</v>
      </c>
    </row>
    <row r="105" spans="1:7" ht="18" customHeight="1" x14ac:dyDescent="0.25">
      <c r="A105" s="209">
        <v>102</v>
      </c>
      <c r="B105" s="210" t="s">
        <v>115</v>
      </c>
      <c r="C105" s="213" t="s">
        <v>2</v>
      </c>
      <c r="D105" s="211">
        <f>ИТОГО!Q105</f>
        <v>876.91666666666674</v>
      </c>
      <c r="E105" s="211">
        <f>ИТОГО!T105</f>
        <v>853.05555555555554</v>
      </c>
      <c r="F105" s="211">
        <f>ИТОГО!O105</f>
        <v>862.6</v>
      </c>
      <c r="G105" s="212" t="b">
        <f>F105=ИТОГО!O105</f>
        <v>1</v>
      </c>
    </row>
    <row r="106" spans="1:7" ht="28.5" customHeight="1" x14ac:dyDescent="0.25">
      <c r="A106" s="209">
        <v>103</v>
      </c>
      <c r="B106" s="210" t="s">
        <v>131</v>
      </c>
      <c r="C106" s="213" t="s">
        <v>2</v>
      </c>
      <c r="D106" s="211">
        <f>ИТОГО!Q106</f>
        <v>469.75916666666666</v>
      </c>
      <c r="E106" s="211">
        <f>ИТОГО!T106</f>
        <v>442.08766666666668</v>
      </c>
      <c r="F106" s="211">
        <f>ИТОГО!O106</f>
        <v>454.38611111111112</v>
      </c>
      <c r="G106" s="212" t="b">
        <f>F106=ИТОГО!O106</f>
        <v>1</v>
      </c>
    </row>
    <row r="107" spans="1:7" ht="29.25" customHeight="1" x14ac:dyDescent="0.25">
      <c r="A107" s="209">
        <v>104</v>
      </c>
      <c r="B107" s="210" t="s">
        <v>132</v>
      </c>
      <c r="C107" s="213" t="s">
        <v>2</v>
      </c>
      <c r="D107" s="211">
        <f>ИТОГО!Q107</f>
        <v>477.20000000000005</v>
      </c>
      <c r="E107" s="211">
        <f>ИТОГО!T107</f>
        <v>458.33333333333331</v>
      </c>
      <c r="F107" s="211">
        <f>ИТОГО!O107</f>
        <v>465.40833333333336</v>
      </c>
      <c r="G107" s="212" t="b">
        <f>F107=ИТОГО!O107</f>
        <v>1</v>
      </c>
    </row>
    <row r="108" spans="1:7" ht="31.5" customHeight="1" x14ac:dyDescent="0.25">
      <c r="A108" s="209">
        <v>105</v>
      </c>
      <c r="B108" s="210" t="s">
        <v>87</v>
      </c>
      <c r="C108" s="213" t="s">
        <v>2</v>
      </c>
      <c r="D108" s="211">
        <f>ИТОГО!Q108</f>
        <v>310.875</v>
      </c>
      <c r="E108" s="211">
        <f>ИТОГО!T108</f>
        <v>286.5863333333333</v>
      </c>
      <c r="F108" s="211">
        <f>ИТОГО!O108</f>
        <v>297.38129629629628</v>
      </c>
      <c r="G108" s="212" t="b">
        <f>F108=ИТОГО!O108</f>
        <v>1</v>
      </c>
    </row>
    <row r="109" spans="1:7" ht="22.5" customHeight="1" x14ac:dyDescent="0.25">
      <c r="A109" s="209">
        <v>106</v>
      </c>
      <c r="B109" s="210" t="s">
        <v>51</v>
      </c>
      <c r="C109" s="213" t="s">
        <v>2</v>
      </c>
      <c r="D109" s="211">
        <f>ИТОГО!Q109</f>
        <v>332.91666666666669</v>
      </c>
      <c r="E109" s="211">
        <f>ИТОГО!T109</f>
        <v>300.46666666666664</v>
      </c>
      <c r="F109" s="211">
        <f>ИТОГО!O109</f>
        <v>314.88888888888891</v>
      </c>
      <c r="G109" s="212" t="b">
        <f>F109=ИТОГО!O109</f>
        <v>1</v>
      </c>
    </row>
    <row r="110" spans="1:7" ht="27" customHeight="1" x14ac:dyDescent="0.25">
      <c r="A110" s="209">
        <v>107</v>
      </c>
      <c r="B110" s="210" t="s">
        <v>116</v>
      </c>
      <c r="C110" s="213" t="s">
        <v>2</v>
      </c>
      <c r="D110" s="211">
        <f>ИТОГО!Q110</f>
        <v>221.73500000000001</v>
      </c>
      <c r="E110" s="211">
        <f>ИТОГО!T110</f>
        <v>179.93133333333336</v>
      </c>
      <c r="F110" s="211">
        <f>ИТОГО!O110</f>
        <v>198.51074074074074</v>
      </c>
      <c r="G110" s="212" t="b">
        <f>F110=ИТОГО!O110</f>
        <v>1</v>
      </c>
    </row>
    <row r="111" spans="1:7" ht="21" customHeight="1" x14ac:dyDescent="0.25">
      <c r="A111" s="209">
        <v>108</v>
      </c>
      <c r="B111" s="210" t="s">
        <v>54</v>
      </c>
      <c r="C111" s="213" t="s">
        <v>2</v>
      </c>
      <c r="D111" s="211">
        <f>ИТОГО!Q111</f>
        <v>218.26249999999999</v>
      </c>
      <c r="E111" s="211">
        <f>ИТОГО!T111</f>
        <v>200.99166666666667</v>
      </c>
      <c r="F111" s="211">
        <f>ИТОГО!O111</f>
        <v>208.6675925925926</v>
      </c>
      <c r="G111" s="212" t="b">
        <f>F111=ИТОГО!O111</f>
        <v>1</v>
      </c>
    </row>
    <row r="112" spans="1:7" ht="31.5" customHeight="1" x14ac:dyDescent="0.25">
      <c r="A112" s="209">
        <v>109</v>
      </c>
      <c r="B112" s="210" t="s">
        <v>117</v>
      </c>
      <c r="C112" s="213" t="s">
        <v>2</v>
      </c>
      <c r="D112" s="211">
        <f>ИТОГО!Q112</f>
        <v>343.64125000000001</v>
      </c>
      <c r="E112" s="211">
        <f>ИТОГО!T112</f>
        <v>319.89625000000001</v>
      </c>
      <c r="F112" s="211">
        <f>ИТОГО!O112</f>
        <v>331.76874999999995</v>
      </c>
      <c r="G112" s="212" t="b">
        <f>F112=ИТОГО!O112</f>
        <v>1</v>
      </c>
    </row>
    <row r="113" spans="1:7" ht="27.75" customHeight="1" x14ac:dyDescent="0.25">
      <c r="A113" s="209">
        <v>110</v>
      </c>
      <c r="B113" s="210" t="s">
        <v>118</v>
      </c>
      <c r="C113" s="213" t="s">
        <v>2</v>
      </c>
      <c r="D113" s="211">
        <f>ИТОГО!Q113</f>
        <v>73.306666666666658</v>
      </c>
      <c r="E113" s="211">
        <f>ИТОГО!T113</f>
        <v>74.567999999999998</v>
      </c>
      <c r="F113" s="211">
        <f>ИТОГО!O113</f>
        <v>74.094999999999999</v>
      </c>
      <c r="G113" s="212" t="b">
        <f>F113=ИТОГО!O113</f>
        <v>1</v>
      </c>
    </row>
    <row r="114" spans="1:7" ht="21" customHeight="1" x14ac:dyDescent="0.25">
      <c r="A114" s="209">
        <v>111</v>
      </c>
      <c r="B114" s="210" t="s">
        <v>56</v>
      </c>
      <c r="C114" s="213" t="s">
        <v>2</v>
      </c>
      <c r="D114" s="211">
        <f>ИТОГО!Q114</f>
        <v>73.274999999999991</v>
      </c>
      <c r="E114" s="211">
        <f>ИТОГО!T114</f>
        <v>73.575000000000003</v>
      </c>
      <c r="F114" s="211">
        <f>ИТОГО!O114</f>
        <v>73.446428571428569</v>
      </c>
      <c r="G114" s="212" t="b">
        <f>F114=ИТОГО!O114</f>
        <v>1</v>
      </c>
    </row>
    <row r="115" spans="1:7" ht="21" customHeight="1" x14ac:dyDescent="0.25">
      <c r="A115" s="209">
        <v>112</v>
      </c>
      <c r="B115" s="210" t="s">
        <v>166</v>
      </c>
      <c r="C115" s="216" t="s">
        <v>61</v>
      </c>
      <c r="D115" s="211">
        <f>ИТОГО!Q115</f>
        <v>2.4716666666666667</v>
      </c>
      <c r="E115" s="211">
        <f>ИТОГО!T115</f>
        <v>2.1855555555555557</v>
      </c>
      <c r="F115" s="211">
        <f>ИТОГО!O115</f>
        <v>2.2999999999999998</v>
      </c>
      <c r="G115" s="212" t="b">
        <f>F115=ИТОГО!O115</f>
        <v>1</v>
      </c>
    </row>
    <row r="116" spans="1:7" ht="21" customHeight="1" x14ac:dyDescent="0.25">
      <c r="A116" s="209">
        <v>113</v>
      </c>
      <c r="B116" s="210" t="s">
        <v>57</v>
      </c>
      <c r="C116" s="213" t="s">
        <v>2</v>
      </c>
      <c r="D116" s="211">
        <f>ИТОГО!Q116</f>
        <v>972.49958333333336</v>
      </c>
      <c r="E116" s="211">
        <f>ИТОГО!T116</f>
        <v>941.55555555555554</v>
      </c>
      <c r="F116" s="211">
        <f>ИТОГО!O116</f>
        <v>959.23785714285714</v>
      </c>
      <c r="G116" s="212" t="b">
        <f>F116=ИТОГО!O116</f>
        <v>1</v>
      </c>
    </row>
    <row r="117" spans="1:7" ht="21" customHeight="1" x14ac:dyDescent="0.25">
      <c r="A117" s="209">
        <v>114</v>
      </c>
      <c r="B117" s="210" t="s">
        <v>74</v>
      </c>
      <c r="C117" s="213" t="s">
        <v>2</v>
      </c>
      <c r="D117" s="211"/>
      <c r="E117" s="211"/>
      <c r="F117" s="211" t="str">
        <f>ИТОГО!O117</f>
        <v/>
      </c>
      <c r="G117" s="212" t="b">
        <f>F117=ИТОГО!O117</f>
        <v>1</v>
      </c>
    </row>
    <row r="118" spans="1:7" ht="21" customHeight="1" x14ac:dyDescent="0.25">
      <c r="A118" s="209">
        <v>115</v>
      </c>
      <c r="B118" s="210" t="s">
        <v>38</v>
      </c>
      <c r="C118" s="213" t="s">
        <v>2</v>
      </c>
      <c r="D118" s="211">
        <f>ИТОГО!Q118</f>
        <v>395</v>
      </c>
      <c r="E118" s="211">
        <f>ИТОГО!T118</f>
        <v>356</v>
      </c>
      <c r="F118" s="211">
        <f>ИТОГО!O118</f>
        <v>373.33333333333331</v>
      </c>
      <c r="G118" s="212" t="b">
        <f>F118=ИТОГО!O118</f>
        <v>1</v>
      </c>
    </row>
    <row r="119" spans="1:7" ht="21" customHeight="1" x14ac:dyDescent="0.25">
      <c r="A119" s="209">
        <v>116</v>
      </c>
      <c r="B119" s="210" t="s">
        <v>119</v>
      </c>
      <c r="C119" s="213" t="s">
        <v>2</v>
      </c>
      <c r="D119" s="211">
        <f>ИТОГО!Q119</f>
        <v>391.66666666666669</v>
      </c>
      <c r="E119" s="211">
        <f>ИТОГО!T119</f>
        <v>368</v>
      </c>
      <c r="F119" s="211">
        <f>ИТОГО!O119</f>
        <v>379.83333333333331</v>
      </c>
      <c r="G119" s="212" t="b">
        <f>F119=ИТОГО!O119</f>
        <v>1</v>
      </c>
    </row>
    <row r="120" spans="1:7" ht="21" customHeight="1" x14ac:dyDescent="0.25">
      <c r="A120" s="209">
        <v>117</v>
      </c>
      <c r="B120" s="210" t="s">
        <v>133</v>
      </c>
      <c r="C120" s="213" t="s">
        <v>2</v>
      </c>
      <c r="D120" s="211">
        <f>ИТОГО!Q120</f>
        <v>350.41666666666669</v>
      </c>
      <c r="E120" s="211">
        <f>ИТОГО!T120</f>
        <v>285.25</v>
      </c>
      <c r="F120" s="211">
        <f>ИТОГО!O120</f>
        <v>317.83333333333337</v>
      </c>
      <c r="G120" s="212" t="b">
        <f>F120=ИТОГО!O120</f>
        <v>1</v>
      </c>
    </row>
    <row r="121" spans="1:7" ht="21" customHeight="1" x14ac:dyDescent="0.25">
      <c r="A121" s="209">
        <v>118</v>
      </c>
      <c r="B121" s="210" t="s">
        <v>48</v>
      </c>
      <c r="C121" s="213" t="s">
        <v>2</v>
      </c>
      <c r="D121" s="211">
        <f>ИТОГО!Q121</f>
        <v>1183.3333333333335</v>
      </c>
      <c r="E121" s="211">
        <f>ИТОГО!T121</f>
        <v>1016.6666666666666</v>
      </c>
      <c r="F121" s="211">
        <f>ИТОГО!O121</f>
        <v>1083.3333333333335</v>
      </c>
      <c r="G121" s="212" t="b">
        <f>F121=ИТОГО!O121</f>
        <v>1</v>
      </c>
    </row>
    <row r="122" spans="1:7" ht="21" customHeight="1" x14ac:dyDescent="0.25">
      <c r="A122" s="209">
        <v>119</v>
      </c>
      <c r="B122" s="210" t="s">
        <v>47</v>
      </c>
      <c r="C122" s="213" t="s">
        <v>2</v>
      </c>
      <c r="D122" s="211">
        <f>ИТОГО!Q122</f>
        <v>1055.0611111111111</v>
      </c>
      <c r="E122" s="211">
        <f>ИТОГО!T122</f>
        <v>902.61666666666679</v>
      </c>
      <c r="F122" s="211">
        <f>ИТОГО!O122</f>
        <v>959.7833333333333</v>
      </c>
      <c r="G122" s="212" t="b">
        <f>F122=ИТОГО!O122</f>
        <v>1</v>
      </c>
    </row>
    <row r="123" spans="1:7" ht="21" customHeight="1" x14ac:dyDescent="0.25">
      <c r="A123" s="209">
        <v>120</v>
      </c>
      <c r="B123" s="210" t="s">
        <v>120</v>
      </c>
      <c r="C123" s="213" t="s">
        <v>2</v>
      </c>
      <c r="D123" s="211">
        <f>ИТОГО!Q123</f>
        <v>204.75</v>
      </c>
      <c r="E123" s="211">
        <f>ИТОГО!T123</f>
        <v>160.75</v>
      </c>
      <c r="F123" s="211">
        <f>ИТОГО!O123</f>
        <v>178.35</v>
      </c>
      <c r="G123" s="212" t="b">
        <f>F123=ИТОГО!O123</f>
        <v>1</v>
      </c>
    </row>
    <row r="124" spans="1:7" ht="21" customHeight="1" x14ac:dyDescent="0.25">
      <c r="A124" s="209">
        <v>121</v>
      </c>
      <c r="B124" s="210" t="s">
        <v>88</v>
      </c>
      <c r="C124" s="213" t="s">
        <v>61</v>
      </c>
      <c r="D124" s="211">
        <f>ИТОГО!Q124</f>
        <v>15.410833333333333</v>
      </c>
      <c r="E124" s="211">
        <f>ИТОГО!T124</f>
        <v>14.614166666666668</v>
      </c>
      <c r="F124" s="211">
        <f>ИТОГО!O124</f>
        <v>14.932833333333331</v>
      </c>
      <c r="G124" s="212" t="b">
        <f>F124=ИТОГО!O124</f>
        <v>1</v>
      </c>
    </row>
  </sheetData>
  <mergeCells count="6">
    <mergeCell ref="A1:F1"/>
    <mergeCell ref="D2:E2"/>
    <mergeCell ref="F2:F3"/>
    <mergeCell ref="A2:A3"/>
    <mergeCell ref="B2:B3"/>
    <mergeCell ref="C2:C3"/>
  </mergeCells>
  <printOptions horizontalCentered="1"/>
  <pageMargins left="0.25" right="0.25" top="0.75" bottom="0.75" header="0.3" footer="0.3"/>
  <pageSetup paperSize="9" scale="99" fitToHeight="0" orientation="portrait" r:id="rId1"/>
  <headerFooter alignWithMargins="0">
    <oddHeader>&amp;L&amp;9&amp;F&amp;C&amp;9&amp;P&amp;R</oddHeader>
  </headerFooter>
  <rowBreaks count="5" manualBreakCount="5">
    <brk id="24" max="6" man="1"/>
    <brk id="47" max="6" man="1"/>
    <brk id="67" max="6" man="1"/>
    <brk id="88" max="6" man="1"/>
    <brk id="11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23"/>
  <sheetViews>
    <sheetView view="pageBreakPreview" zoomScale="85" zoomScaleNormal="100" zoomScaleSheetLayoutView="85" workbookViewId="0">
      <pane xSplit="2" ySplit="1" topLeftCell="C83" activePane="bottomRight" state="frozen"/>
      <selection activeCell="G18" sqref="G18"/>
      <selection pane="topRight" activeCell="G18" sqref="G18"/>
      <selection pane="bottomLeft" activeCell="G18" sqref="G18"/>
      <selection pane="bottomRight" activeCell="D3" sqref="D3:F123"/>
    </sheetView>
  </sheetViews>
  <sheetFormatPr defaultColWidth="9" defaultRowHeight="21" customHeight="1" x14ac:dyDescent="0.2"/>
  <cols>
    <col min="1" max="1" width="5.875" style="1" customWidth="1"/>
    <col min="2" max="2" width="27.25" style="7" customWidth="1"/>
    <col min="3" max="3" width="5.875" style="18" customWidth="1"/>
    <col min="4" max="6" width="10.625" style="9" customWidth="1"/>
    <col min="7" max="7" width="10.625" style="14" customWidth="1"/>
    <col min="8" max="8" width="7.25" style="14" customWidth="1"/>
    <col min="9" max="9" width="10.75" style="14" customWidth="1"/>
    <col min="10" max="10" width="8.125" style="14" customWidth="1"/>
    <col min="11" max="16384" width="9" style="1"/>
  </cols>
  <sheetData>
    <row r="1" spans="1:13" s="2" customFormat="1" ht="48.75" customHeight="1" x14ac:dyDescent="0.2">
      <c r="B1" s="21" t="s">
        <v>134</v>
      </c>
      <c r="C1" s="22"/>
      <c r="D1" s="10"/>
      <c r="E1" s="10"/>
      <c r="F1" s="10"/>
      <c r="G1" s="17"/>
      <c r="H1" s="17"/>
      <c r="I1" s="17"/>
      <c r="J1" s="17"/>
    </row>
    <row r="2" spans="1:13" s="3" customFormat="1" ht="49.5" customHeight="1" x14ac:dyDescent="0.2">
      <c r="A2" s="53"/>
      <c r="B2" s="62" t="s">
        <v>0</v>
      </c>
      <c r="C2" s="62" t="s">
        <v>1</v>
      </c>
      <c r="D2" s="82" t="s">
        <v>191</v>
      </c>
      <c r="E2" s="82" t="s">
        <v>192</v>
      </c>
      <c r="F2" s="82" t="s">
        <v>193</v>
      </c>
      <c r="H2" s="63" t="s">
        <v>3</v>
      </c>
      <c r="I2" s="130" t="s">
        <v>78</v>
      </c>
      <c r="J2" s="130" t="s">
        <v>72</v>
      </c>
    </row>
    <row r="3" spans="1:13" s="3" customFormat="1" ht="24.95" customHeight="1" x14ac:dyDescent="0.2">
      <c r="A3" s="33">
        <v>1</v>
      </c>
      <c r="B3" s="55" t="s">
        <v>96</v>
      </c>
      <c r="C3" s="56" t="s">
        <v>2</v>
      </c>
      <c r="D3" s="167"/>
      <c r="E3" s="167"/>
      <c r="F3" s="167"/>
      <c r="G3" s="94" t="e">
        <f t="shared" ref="G3:G29" si="0">AVERAGEIF(D3:F3,"&gt;0")</f>
        <v>#DIV/0!</v>
      </c>
      <c r="H3" s="94" t="str">
        <f t="shared" ref="H3:H29" si="1">IFERROR(G3,"")</f>
        <v/>
      </c>
      <c r="I3" s="94" t="e">
        <v>#DIV/0!</v>
      </c>
      <c r="J3" s="117" t="e">
        <f t="shared" ref="J3:J58" si="2">H3/I3*100</f>
        <v>#VALUE!</v>
      </c>
    </row>
    <row r="4" spans="1:13" ht="24.95" customHeight="1" x14ac:dyDescent="0.2">
      <c r="A4" s="33">
        <v>2</v>
      </c>
      <c r="B4" s="55" t="s">
        <v>34</v>
      </c>
      <c r="C4" s="54" t="s">
        <v>2</v>
      </c>
      <c r="D4" s="186"/>
      <c r="E4" s="178"/>
      <c r="F4" s="178"/>
      <c r="G4" s="94" t="e">
        <f t="shared" si="0"/>
        <v>#DIV/0!</v>
      </c>
      <c r="H4" s="94" t="str">
        <f t="shared" si="1"/>
        <v/>
      </c>
      <c r="I4" s="94" t="e">
        <v>#DIV/0!</v>
      </c>
      <c r="J4" s="117" t="e">
        <f t="shared" si="2"/>
        <v>#VALUE!</v>
      </c>
    </row>
    <row r="5" spans="1:13" ht="24.95" customHeight="1" x14ac:dyDescent="0.2">
      <c r="A5" s="33">
        <v>3</v>
      </c>
      <c r="B5" s="55" t="s">
        <v>97</v>
      </c>
      <c r="C5" s="54" t="s">
        <v>2</v>
      </c>
      <c r="D5" s="178"/>
      <c r="E5" s="178"/>
      <c r="F5" s="186"/>
      <c r="G5" s="94" t="e">
        <f t="shared" si="0"/>
        <v>#DIV/0!</v>
      </c>
      <c r="H5" s="94" t="str">
        <f t="shared" si="1"/>
        <v/>
      </c>
      <c r="I5" s="94" t="e">
        <v>#DIV/0!</v>
      </c>
      <c r="J5" s="117" t="e">
        <f t="shared" si="2"/>
        <v>#VALUE!</v>
      </c>
      <c r="K5" s="32"/>
      <c r="L5" s="3"/>
      <c r="M5" s="3"/>
    </row>
    <row r="6" spans="1:13" ht="24.95" customHeight="1" x14ac:dyDescent="0.2">
      <c r="A6" s="33">
        <v>4</v>
      </c>
      <c r="B6" s="84" t="s">
        <v>147</v>
      </c>
      <c r="C6" s="85" t="s">
        <v>2</v>
      </c>
      <c r="D6" s="178"/>
      <c r="E6" s="178"/>
      <c r="F6" s="178"/>
      <c r="G6" s="94" t="e">
        <f t="shared" si="0"/>
        <v>#DIV/0!</v>
      </c>
      <c r="H6" s="94" t="str">
        <f t="shared" si="1"/>
        <v/>
      </c>
      <c r="I6" s="94">
        <v>34.333333333333336</v>
      </c>
      <c r="J6" s="117" t="e">
        <f t="shared" si="2"/>
        <v>#VALUE!</v>
      </c>
      <c r="K6" s="32"/>
    </row>
    <row r="7" spans="1:13" s="3" customFormat="1" ht="24.95" customHeight="1" x14ac:dyDescent="0.2">
      <c r="A7" s="33">
        <v>5</v>
      </c>
      <c r="B7" s="68" t="s">
        <v>122</v>
      </c>
      <c r="C7" s="57" t="s">
        <v>2</v>
      </c>
      <c r="D7" s="178"/>
      <c r="E7" s="178"/>
      <c r="F7" s="178"/>
      <c r="G7" s="94" t="e">
        <f t="shared" si="0"/>
        <v>#DIV/0!</v>
      </c>
      <c r="H7" s="94" t="str">
        <f t="shared" si="1"/>
        <v/>
      </c>
      <c r="I7" s="94" t="e">
        <v>#DIV/0!</v>
      </c>
      <c r="J7" s="117" t="e">
        <f t="shared" si="2"/>
        <v>#VALUE!</v>
      </c>
      <c r="K7" s="32"/>
      <c r="L7" s="1"/>
      <c r="M7" s="1"/>
    </row>
    <row r="8" spans="1:13" ht="24.95" customHeight="1" x14ac:dyDescent="0.2">
      <c r="A8" s="33">
        <v>6</v>
      </c>
      <c r="B8" s="68" t="s">
        <v>43</v>
      </c>
      <c r="C8" s="57" t="s">
        <v>2</v>
      </c>
      <c r="D8" s="179"/>
      <c r="E8" s="179"/>
      <c r="F8" s="179"/>
      <c r="G8" s="94" t="e">
        <f t="shared" si="0"/>
        <v>#DIV/0!</v>
      </c>
      <c r="H8" s="94" t="str">
        <f t="shared" si="1"/>
        <v/>
      </c>
      <c r="I8" s="94">
        <v>386</v>
      </c>
      <c r="J8" s="117" t="e">
        <f t="shared" si="2"/>
        <v>#VALUE!</v>
      </c>
      <c r="K8" s="32"/>
    </row>
    <row r="9" spans="1:13" ht="24.95" customHeight="1" x14ac:dyDescent="0.2">
      <c r="A9" s="33">
        <v>7</v>
      </c>
      <c r="B9" s="68" t="s">
        <v>45</v>
      </c>
      <c r="C9" s="57" t="s">
        <v>2</v>
      </c>
      <c r="D9" s="179"/>
      <c r="E9" s="179"/>
      <c r="F9" s="179"/>
      <c r="G9" s="94" t="e">
        <f t="shared" si="0"/>
        <v>#DIV/0!</v>
      </c>
      <c r="H9" s="94" t="str">
        <f t="shared" si="1"/>
        <v/>
      </c>
      <c r="I9" s="94" t="e">
        <v>#DIV/0!</v>
      </c>
      <c r="J9" s="117" t="e">
        <f t="shared" si="2"/>
        <v>#VALUE!</v>
      </c>
      <c r="K9" s="32"/>
    </row>
    <row r="10" spans="1:13" ht="24.95" customHeight="1" x14ac:dyDescent="0.2">
      <c r="A10" s="33">
        <v>8</v>
      </c>
      <c r="B10" s="68" t="s">
        <v>123</v>
      </c>
      <c r="C10" s="57" t="s">
        <v>2</v>
      </c>
      <c r="D10" s="179"/>
      <c r="E10" s="179"/>
      <c r="F10" s="180"/>
      <c r="G10" s="94" t="e">
        <f t="shared" si="0"/>
        <v>#DIV/0!</v>
      </c>
      <c r="H10" s="94" t="str">
        <f t="shared" si="1"/>
        <v/>
      </c>
      <c r="I10" s="94">
        <v>228.33333333333334</v>
      </c>
      <c r="J10" s="117" t="e">
        <f t="shared" si="2"/>
        <v>#VALUE!</v>
      </c>
      <c r="K10" s="32"/>
    </row>
    <row r="11" spans="1:13" ht="24.95" customHeight="1" x14ac:dyDescent="0.2">
      <c r="A11" s="33">
        <v>9</v>
      </c>
      <c r="B11" s="68" t="s">
        <v>124</v>
      </c>
      <c r="C11" s="57" t="s">
        <v>2</v>
      </c>
      <c r="D11" s="179"/>
      <c r="E11" s="179"/>
      <c r="F11" s="179"/>
      <c r="G11" s="94" t="e">
        <f t="shared" si="0"/>
        <v>#DIV/0!</v>
      </c>
      <c r="H11" s="94" t="str">
        <f t="shared" si="1"/>
        <v/>
      </c>
      <c r="I11" s="94" t="e">
        <v>#DIV/0!</v>
      </c>
      <c r="J11" s="117" t="e">
        <f t="shared" si="2"/>
        <v>#VALUE!</v>
      </c>
      <c r="K11" s="32"/>
    </row>
    <row r="12" spans="1:13" ht="24.95" customHeight="1" x14ac:dyDescent="0.2">
      <c r="A12" s="33">
        <v>10</v>
      </c>
      <c r="B12" s="68" t="s">
        <v>125</v>
      </c>
      <c r="C12" s="57" t="s">
        <v>89</v>
      </c>
      <c r="D12" s="179"/>
      <c r="E12" s="179"/>
      <c r="F12" s="179"/>
      <c r="G12" s="94" t="e">
        <f>AVERAGEIF(D12:F12,"&gt;0")</f>
        <v>#DIV/0!</v>
      </c>
      <c r="H12" s="94" t="str">
        <f>IFERROR(G12,"")</f>
        <v/>
      </c>
      <c r="I12" s="94">
        <v>21.666666666666668</v>
      </c>
      <c r="J12" s="117" t="e">
        <f t="shared" si="2"/>
        <v>#VALUE!</v>
      </c>
      <c r="K12" s="32"/>
      <c r="L12" s="4"/>
      <c r="M12" s="4"/>
    </row>
    <row r="13" spans="1:13" ht="24.95" customHeight="1" x14ac:dyDescent="0.2">
      <c r="A13" s="33">
        <v>12</v>
      </c>
      <c r="B13" s="68" t="s">
        <v>83</v>
      </c>
      <c r="C13" s="57" t="s">
        <v>2</v>
      </c>
      <c r="D13" s="179"/>
      <c r="E13" s="179"/>
      <c r="F13" s="179"/>
      <c r="G13" s="94" t="e">
        <f t="shared" si="0"/>
        <v>#DIV/0!</v>
      </c>
      <c r="H13" s="94" t="str">
        <f t="shared" si="1"/>
        <v/>
      </c>
      <c r="I13" s="94">
        <v>475</v>
      </c>
      <c r="J13" s="117" t="e">
        <f t="shared" si="2"/>
        <v>#VALUE!</v>
      </c>
      <c r="K13" s="32"/>
    </row>
    <row r="14" spans="1:13" ht="24.95" customHeight="1" x14ac:dyDescent="0.2">
      <c r="A14" s="33">
        <v>14</v>
      </c>
      <c r="B14" s="68" t="s">
        <v>98</v>
      </c>
      <c r="C14" s="57" t="s">
        <v>2</v>
      </c>
      <c r="D14" s="179"/>
      <c r="E14" s="179"/>
      <c r="F14" s="179"/>
      <c r="G14" s="94" t="e">
        <f t="shared" si="0"/>
        <v>#DIV/0!</v>
      </c>
      <c r="H14" s="94" t="str">
        <f t="shared" si="1"/>
        <v/>
      </c>
      <c r="I14" s="94">
        <v>315</v>
      </c>
      <c r="J14" s="117" t="e">
        <f t="shared" si="2"/>
        <v>#VALUE!</v>
      </c>
      <c r="K14" s="32"/>
    </row>
    <row r="15" spans="1:13" ht="24.95" customHeight="1" x14ac:dyDescent="0.2">
      <c r="A15" s="33">
        <v>15</v>
      </c>
      <c r="B15" s="68" t="s">
        <v>32</v>
      </c>
      <c r="C15" s="57" t="s">
        <v>2</v>
      </c>
      <c r="D15" s="179"/>
      <c r="E15" s="179"/>
      <c r="F15" s="179"/>
      <c r="G15" s="94" t="e">
        <f t="shared" si="0"/>
        <v>#DIV/0!</v>
      </c>
      <c r="H15" s="94" t="str">
        <f t="shared" si="1"/>
        <v/>
      </c>
      <c r="I15" s="94">
        <v>310</v>
      </c>
      <c r="J15" s="117" t="e">
        <f t="shared" si="2"/>
        <v>#VALUE!</v>
      </c>
      <c r="K15" s="32"/>
    </row>
    <row r="16" spans="1:13" ht="28.5" customHeight="1" x14ac:dyDescent="0.2">
      <c r="A16" s="33">
        <v>16</v>
      </c>
      <c r="B16" s="68" t="s">
        <v>84</v>
      </c>
      <c r="C16" s="57" t="s">
        <v>2</v>
      </c>
      <c r="D16" s="179"/>
      <c r="E16" s="179"/>
      <c r="F16" s="179"/>
      <c r="G16" s="94" t="e">
        <f t="shared" si="0"/>
        <v>#DIV/0!</v>
      </c>
      <c r="H16" s="94" t="str">
        <f t="shared" si="1"/>
        <v/>
      </c>
      <c r="I16" s="94" t="e">
        <v>#DIV/0!</v>
      </c>
      <c r="J16" s="117" t="e">
        <f t="shared" si="2"/>
        <v>#VALUE!</v>
      </c>
      <c r="K16" s="32"/>
    </row>
    <row r="17" spans="1:13" ht="24.95" customHeight="1" x14ac:dyDescent="0.2">
      <c r="A17" s="33">
        <v>17</v>
      </c>
      <c r="B17" s="68" t="s">
        <v>19</v>
      </c>
      <c r="C17" s="57" t="s">
        <v>2</v>
      </c>
      <c r="D17" s="186"/>
      <c r="E17" s="179"/>
      <c r="F17" s="179"/>
      <c r="G17" s="94" t="e">
        <f t="shared" si="0"/>
        <v>#DIV/0!</v>
      </c>
      <c r="H17" s="94" t="str">
        <f t="shared" si="1"/>
        <v/>
      </c>
      <c r="I17" s="94" t="e">
        <v>#DIV/0!</v>
      </c>
      <c r="J17" s="117" t="e">
        <f t="shared" si="2"/>
        <v>#VALUE!</v>
      </c>
      <c r="K17" s="32"/>
    </row>
    <row r="18" spans="1:13" ht="24.95" customHeight="1" x14ac:dyDescent="0.2">
      <c r="A18" s="33">
        <v>18</v>
      </c>
      <c r="B18" s="84" t="s">
        <v>148</v>
      </c>
      <c r="C18" s="85" t="s">
        <v>2</v>
      </c>
      <c r="D18" s="179"/>
      <c r="E18" s="179"/>
      <c r="F18" s="179"/>
      <c r="G18" s="94" t="e">
        <f t="shared" si="0"/>
        <v>#DIV/0!</v>
      </c>
      <c r="H18" s="94" t="str">
        <f t="shared" si="1"/>
        <v/>
      </c>
      <c r="I18" s="94">
        <v>85</v>
      </c>
      <c r="J18" s="117" t="e">
        <f t="shared" si="2"/>
        <v>#VALUE!</v>
      </c>
      <c r="K18" s="32"/>
    </row>
    <row r="19" spans="1:13" ht="24.95" customHeight="1" x14ac:dyDescent="0.2">
      <c r="A19" s="33">
        <v>19</v>
      </c>
      <c r="B19" s="68" t="s">
        <v>53</v>
      </c>
      <c r="C19" s="57" t="s">
        <v>2</v>
      </c>
      <c r="D19" s="179"/>
      <c r="E19" s="180"/>
      <c r="F19" s="180"/>
      <c r="G19" s="94" t="e">
        <f t="shared" si="0"/>
        <v>#DIV/0!</v>
      </c>
      <c r="H19" s="94" t="str">
        <f t="shared" si="1"/>
        <v/>
      </c>
      <c r="I19" s="94">
        <v>240</v>
      </c>
      <c r="J19" s="117" t="e">
        <f t="shared" si="2"/>
        <v>#VALUE!</v>
      </c>
      <c r="K19" s="32"/>
    </row>
    <row r="20" spans="1:13" ht="24.95" customHeight="1" x14ac:dyDescent="0.2">
      <c r="A20" s="33">
        <v>20</v>
      </c>
      <c r="B20" s="68" t="s">
        <v>60</v>
      </c>
      <c r="C20" s="57" t="s">
        <v>2</v>
      </c>
      <c r="D20" s="179"/>
      <c r="E20" s="179"/>
      <c r="F20" s="179"/>
      <c r="G20" s="94" t="e">
        <f t="shared" si="0"/>
        <v>#DIV/0!</v>
      </c>
      <c r="H20" s="94" t="str">
        <f t="shared" si="1"/>
        <v/>
      </c>
      <c r="I20" s="94">
        <v>2075</v>
      </c>
      <c r="J20" s="117" t="e">
        <f t="shared" si="2"/>
        <v>#VALUE!</v>
      </c>
      <c r="K20" s="32"/>
    </row>
    <row r="21" spans="1:13" ht="24.95" customHeight="1" x14ac:dyDescent="0.2">
      <c r="A21" s="33">
        <v>21</v>
      </c>
      <c r="B21" s="68" t="s">
        <v>99</v>
      </c>
      <c r="C21" s="57" t="s">
        <v>2</v>
      </c>
      <c r="D21" s="179"/>
      <c r="E21" s="179"/>
      <c r="F21" s="179"/>
      <c r="G21" s="94" t="e">
        <f t="shared" si="0"/>
        <v>#DIV/0!</v>
      </c>
      <c r="H21" s="94" t="str">
        <f t="shared" si="1"/>
        <v/>
      </c>
      <c r="I21" s="94">
        <v>360</v>
      </c>
      <c r="J21" s="117" t="e">
        <f t="shared" si="2"/>
        <v>#VALUE!</v>
      </c>
      <c r="K21" s="32"/>
    </row>
    <row r="22" spans="1:13" ht="24.95" customHeight="1" x14ac:dyDescent="0.2">
      <c r="A22" s="33">
        <v>22</v>
      </c>
      <c r="B22" s="68" t="s">
        <v>39</v>
      </c>
      <c r="C22" s="57" t="s">
        <v>2</v>
      </c>
      <c r="D22" s="179"/>
      <c r="E22" s="179"/>
      <c r="F22" s="179"/>
      <c r="G22" s="94" t="e">
        <f t="shared" si="0"/>
        <v>#DIV/0!</v>
      </c>
      <c r="H22" s="94" t="str">
        <f t="shared" si="1"/>
        <v/>
      </c>
      <c r="I22" s="94" t="e">
        <v>#DIV/0!</v>
      </c>
      <c r="J22" s="117" t="e">
        <f t="shared" si="2"/>
        <v>#VALUE!</v>
      </c>
    </row>
    <row r="23" spans="1:13" ht="24.95" customHeight="1" x14ac:dyDescent="0.2">
      <c r="A23" s="33">
        <v>23</v>
      </c>
      <c r="B23" s="84" t="s">
        <v>149</v>
      </c>
      <c r="C23" s="83" t="s">
        <v>2</v>
      </c>
      <c r="D23" s="179"/>
      <c r="E23" s="179"/>
      <c r="F23" s="179"/>
      <c r="G23" s="94" t="e">
        <f t="shared" si="0"/>
        <v>#DIV/0!</v>
      </c>
      <c r="H23" s="94" t="str">
        <f t="shared" si="1"/>
        <v/>
      </c>
      <c r="I23" s="94">
        <v>169</v>
      </c>
      <c r="J23" s="117" t="e">
        <f t="shared" si="2"/>
        <v>#VALUE!</v>
      </c>
      <c r="K23" s="32"/>
    </row>
    <row r="24" spans="1:13" ht="24.95" customHeight="1" x14ac:dyDescent="0.2">
      <c r="A24" s="33">
        <v>24</v>
      </c>
      <c r="B24" s="84" t="s">
        <v>150</v>
      </c>
      <c r="C24" s="83" t="s">
        <v>151</v>
      </c>
      <c r="D24" s="179"/>
      <c r="E24" s="179"/>
      <c r="F24" s="179"/>
      <c r="G24" s="94" t="e">
        <f t="shared" si="0"/>
        <v>#DIV/0!</v>
      </c>
      <c r="H24" s="94" t="str">
        <f t="shared" si="1"/>
        <v/>
      </c>
      <c r="I24" s="94">
        <v>307.5</v>
      </c>
      <c r="J24" s="117" t="e">
        <f t="shared" si="2"/>
        <v>#VALUE!</v>
      </c>
      <c r="K24" s="32"/>
    </row>
    <row r="25" spans="1:13" ht="24.95" customHeight="1" x14ac:dyDescent="0.2">
      <c r="A25" s="33">
        <v>25</v>
      </c>
      <c r="B25" s="68" t="s">
        <v>16</v>
      </c>
      <c r="C25" s="57" t="s">
        <v>2</v>
      </c>
      <c r="D25" s="179"/>
      <c r="E25" s="179"/>
      <c r="F25" s="179"/>
      <c r="G25" s="94" t="e">
        <f t="shared" si="0"/>
        <v>#DIV/0!</v>
      </c>
      <c r="H25" s="94" t="str">
        <f t="shared" si="1"/>
        <v/>
      </c>
      <c r="I25" s="94">
        <v>238.32999999999998</v>
      </c>
      <c r="J25" s="117" t="e">
        <f t="shared" si="2"/>
        <v>#VALUE!</v>
      </c>
      <c r="K25" s="32"/>
    </row>
    <row r="26" spans="1:13" s="4" customFormat="1" ht="24.95" customHeight="1" x14ac:dyDescent="0.2">
      <c r="A26" s="33">
        <v>27</v>
      </c>
      <c r="B26" s="68" t="s">
        <v>58</v>
      </c>
      <c r="C26" s="57" t="s">
        <v>2</v>
      </c>
      <c r="D26" s="179"/>
      <c r="E26" s="179"/>
      <c r="F26" s="179"/>
      <c r="G26" s="94" t="e">
        <f t="shared" si="0"/>
        <v>#DIV/0!</v>
      </c>
      <c r="H26" s="94" t="str">
        <f t="shared" si="1"/>
        <v/>
      </c>
      <c r="I26" s="94">
        <v>404</v>
      </c>
      <c r="J26" s="117" t="e">
        <f t="shared" si="2"/>
        <v>#VALUE!</v>
      </c>
      <c r="K26" s="32"/>
      <c r="L26" s="1"/>
      <c r="M26" s="1"/>
    </row>
    <row r="27" spans="1:13" s="4" customFormat="1" ht="24.95" customHeight="1" x14ac:dyDescent="0.2">
      <c r="A27" s="33">
        <v>29</v>
      </c>
      <c r="B27" s="84" t="s">
        <v>152</v>
      </c>
      <c r="C27" s="83" t="s">
        <v>2</v>
      </c>
      <c r="D27" s="186"/>
      <c r="E27" s="179"/>
      <c r="F27" s="179"/>
      <c r="G27" s="94" t="e">
        <f t="shared" si="0"/>
        <v>#DIV/0!</v>
      </c>
      <c r="H27" s="94" t="str">
        <f t="shared" si="1"/>
        <v/>
      </c>
      <c r="I27" s="94">
        <v>220</v>
      </c>
      <c r="J27" s="117" t="e">
        <f t="shared" si="2"/>
        <v>#VALUE!</v>
      </c>
      <c r="K27" s="32"/>
      <c r="L27" s="1"/>
      <c r="M27" s="1"/>
    </row>
    <row r="28" spans="1:13" s="4" customFormat="1" ht="24.95" customHeight="1" x14ac:dyDescent="0.2">
      <c r="A28" s="33">
        <v>30</v>
      </c>
      <c r="B28" s="68" t="s">
        <v>50</v>
      </c>
      <c r="C28" s="57" t="s">
        <v>2</v>
      </c>
      <c r="D28" s="179"/>
      <c r="E28" s="179"/>
      <c r="F28" s="179"/>
      <c r="G28" s="94" t="e">
        <f t="shared" si="0"/>
        <v>#DIV/0!</v>
      </c>
      <c r="H28" s="94" t="str">
        <f t="shared" si="1"/>
        <v/>
      </c>
      <c r="I28" s="94">
        <v>41.666666666666664</v>
      </c>
      <c r="J28" s="117" t="e">
        <f t="shared" si="2"/>
        <v>#VALUE!</v>
      </c>
      <c r="K28" s="32"/>
      <c r="L28" s="1"/>
      <c r="M28" s="1"/>
    </row>
    <row r="29" spans="1:13" ht="24.95" customHeight="1" x14ac:dyDescent="0.2">
      <c r="A29" s="33">
        <v>31</v>
      </c>
      <c r="B29" s="68" t="s">
        <v>126</v>
      </c>
      <c r="C29" s="57" t="s">
        <v>2</v>
      </c>
      <c r="D29" s="179"/>
      <c r="E29" s="179"/>
      <c r="F29" s="179"/>
      <c r="G29" s="94" t="e">
        <f t="shared" si="0"/>
        <v>#DIV/0!</v>
      </c>
      <c r="H29" s="94" t="str">
        <f t="shared" si="1"/>
        <v/>
      </c>
      <c r="I29" s="94">
        <v>39</v>
      </c>
      <c r="J29" s="117" t="e">
        <f t="shared" si="2"/>
        <v>#VALUE!</v>
      </c>
      <c r="K29" s="32"/>
    </row>
    <row r="30" spans="1:13" ht="24.95" customHeight="1" x14ac:dyDescent="0.2">
      <c r="A30" s="33">
        <v>32</v>
      </c>
      <c r="B30" s="68" t="s">
        <v>141</v>
      </c>
      <c r="C30" s="57" t="s">
        <v>89</v>
      </c>
      <c r="D30" s="179"/>
      <c r="E30" s="179"/>
      <c r="F30" s="179"/>
      <c r="G30" s="94" t="e">
        <f t="shared" ref="G30:G59" si="3">AVERAGEIF(D30:F30,"&gt;0")</f>
        <v>#DIV/0!</v>
      </c>
      <c r="H30" s="94" t="str">
        <f t="shared" ref="H30:H59" si="4">IFERROR(G30,"")</f>
        <v/>
      </c>
      <c r="I30" s="94">
        <v>113.03666666666668</v>
      </c>
      <c r="J30" s="117" t="e">
        <f t="shared" si="2"/>
        <v>#VALUE!</v>
      </c>
      <c r="K30" s="32"/>
    </row>
    <row r="31" spans="1:13" ht="24.95" customHeight="1" x14ac:dyDescent="0.2">
      <c r="A31" s="33">
        <v>34</v>
      </c>
      <c r="B31" s="68" t="s">
        <v>41</v>
      </c>
      <c r="C31" s="57" t="s">
        <v>2</v>
      </c>
      <c r="D31" s="179"/>
      <c r="E31" s="179"/>
      <c r="F31" s="179"/>
      <c r="G31" s="94" t="e">
        <f t="shared" si="3"/>
        <v>#DIV/0!</v>
      </c>
      <c r="H31" s="94" t="str">
        <f t="shared" si="4"/>
        <v/>
      </c>
      <c r="I31" s="94">
        <v>222.5</v>
      </c>
      <c r="J31" s="117" t="e">
        <f t="shared" si="2"/>
        <v>#VALUE!</v>
      </c>
      <c r="K31" s="32"/>
    </row>
    <row r="32" spans="1:13" ht="24.95" customHeight="1" x14ac:dyDescent="0.2">
      <c r="A32" s="33">
        <v>35</v>
      </c>
      <c r="B32" s="68" t="s">
        <v>100</v>
      </c>
      <c r="C32" s="57" t="s">
        <v>2</v>
      </c>
      <c r="D32" s="179"/>
      <c r="E32" s="179"/>
      <c r="F32" s="179"/>
      <c r="G32" s="94" t="e">
        <f t="shared" si="3"/>
        <v>#DIV/0!</v>
      </c>
      <c r="H32" s="94" t="str">
        <f t="shared" si="4"/>
        <v/>
      </c>
      <c r="I32" s="94" t="e">
        <v>#DIV/0!</v>
      </c>
      <c r="J32" s="117" t="e">
        <f t="shared" si="2"/>
        <v>#VALUE!</v>
      </c>
      <c r="K32" s="32"/>
    </row>
    <row r="33" spans="1:13" ht="24.95" customHeight="1" x14ac:dyDescent="0.2">
      <c r="A33" s="33">
        <v>36</v>
      </c>
      <c r="B33" s="68" t="s">
        <v>77</v>
      </c>
      <c r="C33" s="57" t="s">
        <v>2</v>
      </c>
      <c r="D33" s="179"/>
      <c r="E33" s="179"/>
      <c r="F33" s="179"/>
      <c r="G33" s="94" t="e">
        <f t="shared" si="3"/>
        <v>#DIV/0!</v>
      </c>
      <c r="H33" s="94" t="str">
        <f t="shared" si="4"/>
        <v/>
      </c>
      <c r="I33" s="94">
        <v>588.33333333333337</v>
      </c>
      <c r="J33" s="117" t="e">
        <f t="shared" si="2"/>
        <v>#VALUE!</v>
      </c>
      <c r="K33" s="32"/>
    </row>
    <row r="34" spans="1:13" ht="24.95" customHeight="1" x14ac:dyDescent="0.2">
      <c r="A34" s="33">
        <v>37</v>
      </c>
      <c r="B34" s="68" t="s">
        <v>101</v>
      </c>
      <c r="C34" s="57" t="s">
        <v>2</v>
      </c>
      <c r="D34" s="190"/>
      <c r="E34" s="179"/>
      <c r="F34" s="179"/>
      <c r="G34" s="94" t="e">
        <f t="shared" si="3"/>
        <v>#DIV/0!</v>
      </c>
      <c r="H34" s="94" t="str">
        <f t="shared" si="4"/>
        <v/>
      </c>
      <c r="I34" s="94">
        <v>434.72</v>
      </c>
      <c r="J34" s="117" t="e">
        <f t="shared" si="2"/>
        <v>#VALUE!</v>
      </c>
      <c r="K34" s="32"/>
    </row>
    <row r="35" spans="1:13" ht="24.95" customHeight="1" x14ac:dyDescent="0.2">
      <c r="A35" s="33">
        <v>38</v>
      </c>
      <c r="B35" s="68" t="s">
        <v>49</v>
      </c>
      <c r="C35" s="57" t="s">
        <v>2</v>
      </c>
      <c r="D35" s="179"/>
      <c r="E35" s="186"/>
      <c r="F35" s="186"/>
      <c r="G35" s="94" t="e">
        <f t="shared" si="3"/>
        <v>#DIV/0!</v>
      </c>
      <c r="H35" s="94" t="str">
        <f t="shared" si="4"/>
        <v/>
      </c>
      <c r="I35" s="94">
        <v>425</v>
      </c>
      <c r="J35" s="117" t="e">
        <f t="shared" si="2"/>
        <v>#VALUE!</v>
      </c>
      <c r="K35" s="32"/>
    </row>
    <row r="36" spans="1:13" ht="24.95" customHeight="1" x14ac:dyDescent="0.2">
      <c r="A36" s="33">
        <v>40</v>
      </c>
      <c r="B36" s="68" t="s">
        <v>30</v>
      </c>
      <c r="C36" s="57" t="s">
        <v>2</v>
      </c>
      <c r="D36" s="179"/>
      <c r="E36" s="179"/>
      <c r="F36" s="179"/>
      <c r="G36" s="94" t="e">
        <f t="shared" si="3"/>
        <v>#DIV/0!</v>
      </c>
      <c r="H36" s="94" t="str">
        <f t="shared" si="4"/>
        <v/>
      </c>
      <c r="I36" s="94">
        <v>397.5</v>
      </c>
      <c r="J36" s="117" t="e">
        <f t="shared" si="2"/>
        <v>#VALUE!</v>
      </c>
      <c r="K36" s="32"/>
      <c r="L36" s="4"/>
      <c r="M36" s="4"/>
    </row>
    <row r="37" spans="1:13" ht="24.95" customHeight="1" x14ac:dyDescent="0.2">
      <c r="A37" s="33">
        <v>41</v>
      </c>
      <c r="B37" s="68" t="s">
        <v>127</v>
      </c>
      <c r="C37" s="57" t="s">
        <v>2</v>
      </c>
      <c r="D37" s="179"/>
      <c r="E37" s="179"/>
      <c r="F37" s="179"/>
      <c r="G37" s="94" t="e">
        <f t="shared" si="3"/>
        <v>#DIV/0!</v>
      </c>
      <c r="H37" s="94" t="str">
        <f t="shared" si="4"/>
        <v/>
      </c>
      <c r="I37" s="94">
        <v>43</v>
      </c>
      <c r="J37" s="117" t="e">
        <f t="shared" si="2"/>
        <v>#VALUE!</v>
      </c>
      <c r="K37" s="32"/>
      <c r="L37" s="4"/>
      <c r="M37" s="4"/>
    </row>
    <row r="38" spans="1:13" ht="24.95" customHeight="1" x14ac:dyDescent="0.2">
      <c r="A38" s="33">
        <v>42</v>
      </c>
      <c r="B38" s="68" t="s">
        <v>28</v>
      </c>
      <c r="C38" s="57" t="s">
        <v>2</v>
      </c>
      <c r="D38" s="179"/>
      <c r="E38" s="179"/>
      <c r="F38" s="179"/>
      <c r="G38" s="94" t="e">
        <f t="shared" si="3"/>
        <v>#DIV/0!</v>
      </c>
      <c r="H38" s="94" t="str">
        <f t="shared" si="4"/>
        <v/>
      </c>
      <c r="I38" s="94">
        <v>50.666666666666664</v>
      </c>
      <c r="J38" s="117" t="e">
        <f t="shared" si="2"/>
        <v>#VALUE!</v>
      </c>
      <c r="K38" s="32"/>
    </row>
    <row r="39" spans="1:13" ht="24.95" customHeight="1" x14ac:dyDescent="0.2">
      <c r="A39" s="33">
        <v>43</v>
      </c>
      <c r="B39" s="68" t="s">
        <v>21</v>
      </c>
      <c r="C39" s="57" t="s">
        <v>2</v>
      </c>
      <c r="D39" s="179"/>
      <c r="E39" s="179"/>
      <c r="F39" s="179"/>
      <c r="G39" s="94" t="e">
        <f t="shared" si="3"/>
        <v>#DIV/0!</v>
      </c>
      <c r="H39" s="94" t="str">
        <f t="shared" si="4"/>
        <v/>
      </c>
      <c r="I39" s="94">
        <v>97.666666666666671</v>
      </c>
      <c r="J39" s="117" t="e">
        <f t="shared" si="2"/>
        <v>#VALUE!</v>
      </c>
      <c r="K39" s="32"/>
    </row>
    <row r="40" spans="1:13" ht="24.95" customHeight="1" x14ac:dyDescent="0.2">
      <c r="A40" s="33">
        <v>44</v>
      </c>
      <c r="B40" s="68" t="s">
        <v>137</v>
      </c>
      <c r="C40" s="57" t="s">
        <v>2</v>
      </c>
      <c r="D40" s="179"/>
      <c r="E40" s="179"/>
      <c r="F40" s="179"/>
      <c r="G40" s="94" t="e">
        <f t="shared" si="3"/>
        <v>#DIV/0!</v>
      </c>
      <c r="H40" s="94" t="str">
        <f t="shared" si="4"/>
        <v/>
      </c>
      <c r="I40" s="94">
        <v>71</v>
      </c>
      <c r="J40" s="117" t="e">
        <f t="shared" si="2"/>
        <v>#VALUE!</v>
      </c>
      <c r="K40" s="32"/>
    </row>
    <row r="41" spans="1:13" ht="24.95" customHeight="1" x14ac:dyDescent="0.2">
      <c r="A41" s="33">
        <v>45</v>
      </c>
      <c r="B41" s="68" t="s">
        <v>22</v>
      </c>
      <c r="C41" s="57" t="s">
        <v>2</v>
      </c>
      <c r="D41" s="179"/>
      <c r="E41" s="179"/>
      <c r="F41" s="179"/>
      <c r="G41" s="94" t="e">
        <f t="shared" si="3"/>
        <v>#DIV/0!</v>
      </c>
      <c r="H41" s="94" t="str">
        <f t="shared" si="4"/>
        <v/>
      </c>
      <c r="I41" s="94">
        <v>52</v>
      </c>
      <c r="J41" s="117" t="e">
        <f t="shared" si="2"/>
        <v>#VALUE!</v>
      </c>
      <c r="K41" s="32"/>
    </row>
    <row r="42" spans="1:13" ht="24.95" customHeight="1" x14ac:dyDescent="0.2">
      <c r="A42" s="33">
        <v>46</v>
      </c>
      <c r="B42" s="68" t="s">
        <v>23</v>
      </c>
      <c r="C42" s="57" t="s">
        <v>2</v>
      </c>
      <c r="D42" s="179"/>
      <c r="E42" s="186"/>
      <c r="F42" s="179"/>
      <c r="G42" s="94" t="e">
        <f t="shared" si="3"/>
        <v>#DIV/0!</v>
      </c>
      <c r="H42" s="94" t="str">
        <f t="shared" si="4"/>
        <v/>
      </c>
      <c r="I42" s="94">
        <v>37.666666666666664</v>
      </c>
      <c r="J42" s="117" t="e">
        <f t="shared" si="2"/>
        <v>#VALUE!</v>
      </c>
      <c r="K42" s="32"/>
    </row>
    <row r="43" spans="1:13" ht="24.95" customHeight="1" x14ac:dyDescent="0.2">
      <c r="A43" s="33">
        <v>47</v>
      </c>
      <c r="B43" s="68" t="s">
        <v>27</v>
      </c>
      <c r="C43" s="57" t="s">
        <v>2</v>
      </c>
      <c r="D43" s="179"/>
      <c r="E43" s="179"/>
      <c r="F43" s="179"/>
      <c r="G43" s="94" t="e">
        <f t="shared" si="3"/>
        <v>#DIV/0!</v>
      </c>
      <c r="H43" s="94" t="str">
        <f t="shared" si="4"/>
        <v/>
      </c>
      <c r="I43" s="94">
        <v>45.333333333333336</v>
      </c>
      <c r="J43" s="117" t="e">
        <f t="shared" si="2"/>
        <v>#VALUE!</v>
      </c>
      <c r="K43" s="32"/>
    </row>
    <row r="44" spans="1:13" ht="24.95" customHeight="1" x14ac:dyDescent="0.2">
      <c r="A44" s="33">
        <v>48</v>
      </c>
      <c r="B44" s="68" t="s">
        <v>26</v>
      </c>
      <c r="C44" s="57" t="s">
        <v>2</v>
      </c>
      <c r="D44" s="179"/>
      <c r="E44" s="179"/>
      <c r="F44" s="179"/>
      <c r="G44" s="94" t="e">
        <f t="shared" si="3"/>
        <v>#DIV/0!</v>
      </c>
      <c r="H44" s="94" t="str">
        <f t="shared" si="4"/>
        <v/>
      </c>
      <c r="I44" s="94">
        <v>63.333333333333336</v>
      </c>
      <c r="J44" s="117" t="e">
        <f t="shared" si="2"/>
        <v>#VALUE!</v>
      </c>
      <c r="K44" s="32"/>
    </row>
    <row r="45" spans="1:13" ht="24.95" customHeight="1" x14ac:dyDescent="0.2">
      <c r="A45" s="33">
        <v>49</v>
      </c>
      <c r="B45" s="68" t="s">
        <v>24</v>
      </c>
      <c r="C45" s="57" t="s">
        <v>2</v>
      </c>
      <c r="D45" s="179"/>
      <c r="E45" s="179"/>
      <c r="F45" s="179"/>
      <c r="G45" s="94" t="e">
        <f t="shared" si="3"/>
        <v>#DIV/0!</v>
      </c>
      <c r="H45" s="94" t="str">
        <f t="shared" si="4"/>
        <v/>
      </c>
      <c r="I45" s="94">
        <v>121</v>
      </c>
      <c r="J45" s="117" t="e">
        <f t="shared" si="2"/>
        <v>#VALUE!</v>
      </c>
      <c r="K45" s="32"/>
    </row>
    <row r="46" spans="1:13" ht="24.95" customHeight="1" x14ac:dyDescent="0.2">
      <c r="A46" s="33">
        <v>50</v>
      </c>
      <c r="B46" s="68" t="s">
        <v>29</v>
      </c>
      <c r="C46" s="57" t="s">
        <v>2</v>
      </c>
      <c r="D46" s="179"/>
      <c r="E46" s="179"/>
      <c r="F46" s="179"/>
      <c r="G46" s="94" t="e">
        <f t="shared" si="3"/>
        <v>#DIV/0!</v>
      </c>
      <c r="H46" s="94" t="str">
        <f t="shared" si="4"/>
        <v/>
      </c>
      <c r="I46" s="94" t="e">
        <v>#DIV/0!</v>
      </c>
      <c r="J46" s="117" t="e">
        <f t="shared" si="2"/>
        <v>#VALUE!</v>
      </c>
      <c r="K46" s="32"/>
    </row>
    <row r="47" spans="1:13" ht="24.95" customHeight="1" x14ac:dyDescent="0.2">
      <c r="A47" s="33">
        <v>51</v>
      </c>
      <c r="B47" s="68" t="s">
        <v>25</v>
      </c>
      <c r="C47" s="57" t="s">
        <v>2</v>
      </c>
      <c r="D47" s="179"/>
      <c r="E47" s="179"/>
      <c r="F47" s="179"/>
      <c r="G47" s="94" t="e">
        <f t="shared" si="3"/>
        <v>#DIV/0!</v>
      </c>
      <c r="H47" s="94" t="str">
        <f t="shared" si="4"/>
        <v/>
      </c>
      <c r="I47" s="94">
        <v>42.333333333333336</v>
      </c>
      <c r="J47" s="117" t="e">
        <f t="shared" si="2"/>
        <v>#VALUE!</v>
      </c>
      <c r="K47" s="32"/>
    </row>
    <row r="48" spans="1:13" ht="24.95" customHeight="1" x14ac:dyDescent="0.2">
      <c r="A48" s="33">
        <v>52</v>
      </c>
      <c r="B48" s="68" t="s">
        <v>73</v>
      </c>
      <c r="C48" s="57" t="s">
        <v>2</v>
      </c>
      <c r="D48" s="179"/>
      <c r="E48" s="179"/>
      <c r="F48" s="179"/>
      <c r="G48" s="94" t="e">
        <f t="shared" si="3"/>
        <v>#DIV/0!</v>
      </c>
      <c r="H48" s="94" t="str">
        <f t="shared" si="4"/>
        <v/>
      </c>
      <c r="I48" s="94">
        <v>235</v>
      </c>
      <c r="J48" s="117" t="e">
        <f t="shared" si="2"/>
        <v>#VALUE!</v>
      </c>
      <c r="K48" s="32"/>
    </row>
    <row r="49" spans="1:11" ht="24.95" customHeight="1" x14ac:dyDescent="0.2">
      <c r="A49" s="33">
        <v>53</v>
      </c>
      <c r="B49" s="68" t="s">
        <v>37</v>
      </c>
      <c r="C49" s="57" t="s">
        <v>2</v>
      </c>
      <c r="D49" s="179"/>
      <c r="E49" s="179"/>
      <c r="F49" s="179"/>
      <c r="G49" s="94" t="e">
        <f t="shared" si="3"/>
        <v>#DIV/0!</v>
      </c>
      <c r="H49" s="94" t="str">
        <f t="shared" si="4"/>
        <v/>
      </c>
      <c r="I49" s="94">
        <v>470</v>
      </c>
      <c r="J49" s="117" t="e">
        <f t="shared" si="2"/>
        <v>#VALUE!</v>
      </c>
      <c r="K49" s="32"/>
    </row>
    <row r="50" spans="1:11" ht="24.95" customHeight="1" x14ac:dyDescent="0.2">
      <c r="A50" s="33">
        <v>54</v>
      </c>
      <c r="B50" s="84" t="s">
        <v>153</v>
      </c>
      <c r="C50" s="83" t="s">
        <v>2</v>
      </c>
      <c r="D50" s="179"/>
      <c r="E50" s="186"/>
      <c r="F50" s="179"/>
      <c r="G50" s="94" t="e">
        <f t="shared" si="3"/>
        <v>#DIV/0!</v>
      </c>
      <c r="H50" s="94" t="str">
        <f t="shared" si="4"/>
        <v/>
      </c>
      <c r="I50" s="94">
        <v>284</v>
      </c>
      <c r="J50" s="117" t="e">
        <f t="shared" si="2"/>
        <v>#VALUE!</v>
      </c>
      <c r="K50" s="32"/>
    </row>
    <row r="51" spans="1:11" ht="24.95" customHeight="1" x14ac:dyDescent="0.2">
      <c r="A51" s="33">
        <v>55</v>
      </c>
      <c r="B51" s="68" t="s">
        <v>59</v>
      </c>
      <c r="C51" s="57" t="s">
        <v>2</v>
      </c>
      <c r="D51" s="179"/>
      <c r="E51" s="186"/>
      <c r="F51" s="186"/>
      <c r="G51" s="94" t="e">
        <f t="shared" si="3"/>
        <v>#DIV/0!</v>
      </c>
      <c r="H51" s="94" t="str">
        <f t="shared" si="4"/>
        <v/>
      </c>
      <c r="I51" s="94">
        <v>2150</v>
      </c>
      <c r="J51" s="117" t="e">
        <f t="shared" si="2"/>
        <v>#VALUE!</v>
      </c>
      <c r="K51" s="32"/>
    </row>
    <row r="52" spans="1:11" ht="24.95" customHeight="1" x14ac:dyDescent="0.2">
      <c r="A52" s="33">
        <v>56</v>
      </c>
      <c r="B52" s="68" t="s">
        <v>102</v>
      </c>
      <c r="C52" s="57" t="s">
        <v>2</v>
      </c>
      <c r="D52" s="179"/>
      <c r="E52" s="179"/>
      <c r="F52" s="179"/>
      <c r="G52" s="94" t="e">
        <f t="shared" si="3"/>
        <v>#DIV/0!</v>
      </c>
      <c r="H52" s="94" t="str">
        <f t="shared" si="4"/>
        <v/>
      </c>
      <c r="I52" s="94">
        <v>248.66666666666666</v>
      </c>
      <c r="J52" s="117" t="e">
        <f t="shared" si="2"/>
        <v>#VALUE!</v>
      </c>
      <c r="K52" s="32"/>
    </row>
    <row r="53" spans="1:11" ht="24.95" customHeight="1" x14ac:dyDescent="0.2">
      <c r="A53" s="33">
        <v>57</v>
      </c>
      <c r="B53" s="68" t="s">
        <v>103</v>
      </c>
      <c r="C53" s="57" t="s">
        <v>2</v>
      </c>
      <c r="D53" s="179"/>
      <c r="E53" s="179"/>
      <c r="F53" s="179"/>
      <c r="G53" s="94" t="e">
        <f t="shared" si="3"/>
        <v>#DIV/0!</v>
      </c>
      <c r="H53" s="94" t="str">
        <f t="shared" si="4"/>
        <v/>
      </c>
      <c r="I53" s="94">
        <v>40.666666666666664</v>
      </c>
      <c r="J53" s="117" t="e">
        <f t="shared" si="2"/>
        <v>#VALUE!</v>
      </c>
      <c r="K53" s="32"/>
    </row>
    <row r="54" spans="1:11" ht="24.95" customHeight="1" x14ac:dyDescent="0.2">
      <c r="A54" s="33">
        <v>58</v>
      </c>
      <c r="B54" s="68" t="s">
        <v>104</v>
      </c>
      <c r="C54" s="57" t="s">
        <v>2</v>
      </c>
      <c r="D54" s="179"/>
      <c r="E54" s="179"/>
      <c r="F54" s="179"/>
      <c r="G54" s="94" t="e">
        <f t="shared" si="3"/>
        <v>#DIV/0!</v>
      </c>
      <c r="H54" s="94" t="str">
        <f t="shared" si="4"/>
        <v/>
      </c>
      <c r="I54" s="94">
        <v>66.5</v>
      </c>
      <c r="J54" s="117" t="e">
        <f t="shared" si="2"/>
        <v>#VALUE!</v>
      </c>
      <c r="K54" s="32"/>
    </row>
    <row r="55" spans="1:11" ht="34.5" customHeight="1" x14ac:dyDescent="0.2">
      <c r="A55" s="33">
        <v>59</v>
      </c>
      <c r="B55" s="68" t="s">
        <v>105</v>
      </c>
      <c r="C55" s="57" t="s">
        <v>2</v>
      </c>
      <c r="D55" s="179"/>
      <c r="E55" s="179"/>
      <c r="F55" s="186"/>
      <c r="G55" s="94" t="e">
        <f t="shared" si="3"/>
        <v>#DIV/0!</v>
      </c>
      <c r="H55" s="94" t="str">
        <f t="shared" si="4"/>
        <v/>
      </c>
      <c r="I55" s="94">
        <v>340</v>
      </c>
      <c r="J55" s="117" t="e">
        <f t="shared" si="2"/>
        <v>#VALUE!</v>
      </c>
      <c r="K55" s="32"/>
    </row>
    <row r="56" spans="1:11" ht="32.25" customHeight="1" x14ac:dyDescent="0.2">
      <c r="A56" s="33">
        <v>60</v>
      </c>
      <c r="B56" s="68" t="s">
        <v>128</v>
      </c>
      <c r="C56" s="57" t="s">
        <v>2</v>
      </c>
      <c r="D56" s="179"/>
      <c r="E56" s="179"/>
      <c r="F56" s="179"/>
      <c r="G56" s="94" t="e">
        <f t="shared" si="3"/>
        <v>#DIV/0!</v>
      </c>
      <c r="H56" s="94" t="str">
        <f t="shared" si="4"/>
        <v/>
      </c>
      <c r="I56" s="94">
        <v>290</v>
      </c>
      <c r="J56" s="117" t="e">
        <f t="shared" si="2"/>
        <v>#VALUE!</v>
      </c>
      <c r="K56" s="32"/>
    </row>
    <row r="57" spans="1:11" ht="24.95" customHeight="1" x14ac:dyDescent="0.2">
      <c r="A57" s="33">
        <v>62</v>
      </c>
      <c r="B57" s="68" t="s">
        <v>15</v>
      </c>
      <c r="C57" s="57" t="s">
        <v>89</v>
      </c>
      <c r="D57" s="179"/>
      <c r="E57" s="179"/>
      <c r="F57" s="179"/>
      <c r="G57" s="94" t="e">
        <f t="shared" si="3"/>
        <v>#DIV/0!</v>
      </c>
      <c r="H57" s="94" t="str">
        <f t="shared" si="4"/>
        <v/>
      </c>
      <c r="I57" s="94">
        <v>150.03666666666666</v>
      </c>
      <c r="J57" s="117" t="e">
        <f t="shared" si="2"/>
        <v>#VALUE!</v>
      </c>
      <c r="K57" s="32"/>
    </row>
    <row r="58" spans="1:11" ht="24.95" customHeight="1" x14ac:dyDescent="0.2">
      <c r="A58" s="33">
        <v>64</v>
      </c>
      <c r="B58" s="68" t="s">
        <v>199</v>
      </c>
      <c r="C58" s="168" t="s">
        <v>2</v>
      </c>
      <c r="D58" s="179"/>
      <c r="E58" s="179"/>
      <c r="F58" s="179"/>
      <c r="G58" s="91" t="e">
        <f t="shared" si="3"/>
        <v>#DIV/0!</v>
      </c>
      <c r="H58" s="91" t="str">
        <f t="shared" si="4"/>
        <v/>
      </c>
      <c r="I58" s="91">
        <v>1050</v>
      </c>
      <c r="J58" s="117" t="e">
        <f t="shared" si="2"/>
        <v>#VALUE!</v>
      </c>
      <c r="K58" s="32"/>
    </row>
    <row r="59" spans="1:11" ht="24.95" customHeight="1" x14ac:dyDescent="0.2">
      <c r="A59" s="33">
        <v>66</v>
      </c>
      <c r="B59" s="68" t="s">
        <v>200</v>
      </c>
      <c r="C59" s="168" t="s">
        <v>2</v>
      </c>
      <c r="D59" s="186"/>
      <c r="E59" s="179"/>
      <c r="F59" s="179"/>
      <c r="G59" s="91" t="e">
        <f t="shared" si="3"/>
        <v>#DIV/0!</v>
      </c>
      <c r="H59" s="91" t="str">
        <f t="shared" si="4"/>
        <v/>
      </c>
      <c r="I59" s="91" t="e">
        <v>#DIV/0!</v>
      </c>
      <c r="J59" s="117" t="e">
        <f t="shared" ref="J59:J115" si="5">H59/I59*100</f>
        <v>#VALUE!</v>
      </c>
      <c r="K59" s="32"/>
    </row>
    <row r="60" spans="1:11" ht="26.25" customHeight="1" x14ac:dyDescent="0.2">
      <c r="A60" s="33">
        <v>67</v>
      </c>
      <c r="B60" s="68" t="s">
        <v>85</v>
      </c>
      <c r="C60" s="57" t="s">
        <v>2</v>
      </c>
      <c r="D60" s="186"/>
      <c r="E60" s="179"/>
      <c r="F60" s="179"/>
      <c r="G60" s="94" t="e">
        <f t="shared" ref="G60:G86" si="6">AVERAGEIF(D60:F60,"&gt;0")</f>
        <v>#DIV/0!</v>
      </c>
      <c r="H60" s="94" t="str">
        <f t="shared" ref="H60:H86" si="7">IFERROR(G60,"")</f>
        <v/>
      </c>
      <c r="I60" s="94">
        <v>190</v>
      </c>
      <c r="J60" s="117" t="e">
        <f t="shared" si="5"/>
        <v>#VALUE!</v>
      </c>
      <c r="K60" s="32"/>
    </row>
    <row r="61" spans="1:11" ht="28.5" customHeight="1" x14ac:dyDescent="0.2">
      <c r="A61" s="33">
        <v>68</v>
      </c>
      <c r="B61" s="68" t="s">
        <v>106</v>
      </c>
      <c r="C61" s="57" t="s">
        <v>89</v>
      </c>
      <c r="D61" s="179"/>
      <c r="E61" s="179"/>
      <c r="F61" s="179"/>
      <c r="G61" s="94" t="e">
        <f t="shared" si="6"/>
        <v>#DIV/0!</v>
      </c>
      <c r="H61" s="94" t="str">
        <f t="shared" si="7"/>
        <v/>
      </c>
      <c r="I61" s="94">
        <v>92</v>
      </c>
      <c r="J61" s="117" t="e">
        <f t="shared" si="5"/>
        <v>#VALUE!</v>
      </c>
      <c r="K61" s="32"/>
    </row>
    <row r="62" spans="1:11" ht="24.95" customHeight="1" x14ac:dyDescent="0.2">
      <c r="A62" s="33">
        <v>69</v>
      </c>
      <c r="B62" s="68" t="s">
        <v>129</v>
      </c>
      <c r="C62" s="57" t="s">
        <v>2</v>
      </c>
      <c r="D62" s="186"/>
      <c r="E62" s="179"/>
      <c r="F62" s="186"/>
      <c r="G62" s="94" t="e">
        <f t="shared" si="6"/>
        <v>#DIV/0!</v>
      </c>
      <c r="H62" s="94" t="str">
        <f t="shared" si="7"/>
        <v/>
      </c>
      <c r="I62" s="94">
        <v>264.7</v>
      </c>
      <c r="J62" s="117" t="e">
        <f t="shared" si="5"/>
        <v>#VALUE!</v>
      </c>
      <c r="K62" s="32"/>
    </row>
    <row r="63" spans="1:11" ht="24.95" customHeight="1" x14ac:dyDescent="0.2">
      <c r="A63" s="33">
        <v>70</v>
      </c>
      <c r="B63" s="68" t="s">
        <v>130</v>
      </c>
      <c r="C63" s="57" t="s">
        <v>2</v>
      </c>
      <c r="D63" s="179"/>
      <c r="E63" s="179"/>
      <c r="F63" s="179"/>
      <c r="G63" s="94" t="e">
        <f t="shared" si="6"/>
        <v>#DIV/0!</v>
      </c>
      <c r="H63" s="94" t="str">
        <f t="shared" si="7"/>
        <v/>
      </c>
      <c r="I63" s="94">
        <v>316.66666666666669</v>
      </c>
      <c r="J63" s="117" t="e">
        <f t="shared" si="5"/>
        <v>#VALUE!</v>
      </c>
      <c r="K63" s="32"/>
    </row>
    <row r="64" spans="1:11" ht="24.95" customHeight="1" x14ac:dyDescent="0.2">
      <c r="A64" s="33">
        <v>71</v>
      </c>
      <c r="B64" s="68" t="s">
        <v>17</v>
      </c>
      <c r="C64" s="57" t="s">
        <v>2</v>
      </c>
      <c r="D64" s="179"/>
      <c r="E64" s="179"/>
      <c r="F64" s="179"/>
      <c r="G64" s="94" t="e">
        <f t="shared" si="6"/>
        <v>#DIV/0!</v>
      </c>
      <c r="H64" s="94" t="str">
        <f t="shared" si="7"/>
        <v/>
      </c>
      <c r="I64" s="94">
        <v>345</v>
      </c>
      <c r="J64" s="117" t="e">
        <f t="shared" si="5"/>
        <v>#VALUE!</v>
      </c>
      <c r="K64" s="32"/>
    </row>
    <row r="65" spans="1:11" ht="24.95" customHeight="1" x14ac:dyDescent="0.2">
      <c r="A65" s="33">
        <v>72</v>
      </c>
      <c r="B65" s="151" t="s">
        <v>107</v>
      </c>
      <c r="C65" s="81" t="s">
        <v>2</v>
      </c>
      <c r="D65" s="186"/>
      <c r="E65" s="179"/>
      <c r="F65" s="179"/>
      <c r="G65" s="94" t="e">
        <f t="shared" si="6"/>
        <v>#DIV/0!</v>
      </c>
      <c r="H65" s="94" t="str">
        <f t="shared" si="7"/>
        <v/>
      </c>
      <c r="I65" s="94">
        <v>58</v>
      </c>
      <c r="J65" s="117" t="e">
        <f t="shared" si="5"/>
        <v>#VALUE!</v>
      </c>
      <c r="K65" s="32"/>
    </row>
    <row r="66" spans="1:11" ht="24.95" customHeight="1" x14ac:dyDescent="0.2">
      <c r="A66" s="33">
        <v>73</v>
      </c>
      <c r="B66" s="151" t="s">
        <v>154</v>
      </c>
      <c r="C66" s="81" t="s">
        <v>2</v>
      </c>
      <c r="D66" s="179"/>
      <c r="E66" s="179"/>
      <c r="F66" s="179"/>
      <c r="G66" s="94" t="e">
        <f t="shared" si="6"/>
        <v>#DIV/0!</v>
      </c>
      <c r="H66" s="94" t="str">
        <f t="shared" si="7"/>
        <v/>
      </c>
      <c r="I66" s="94" t="e">
        <v>#DIV/0!</v>
      </c>
      <c r="J66" s="117" t="e">
        <f t="shared" si="5"/>
        <v>#VALUE!</v>
      </c>
      <c r="K66" s="32"/>
    </row>
    <row r="67" spans="1:11" ht="24.95" customHeight="1" x14ac:dyDescent="0.2">
      <c r="A67" s="33">
        <v>74</v>
      </c>
      <c r="B67" s="151" t="s">
        <v>20</v>
      </c>
      <c r="C67" s="81" t="s">
        <v>2</v>
      </c>
      <c r="D67" s="179"/>
      <c r="E67" s="179"/>
      <c r="F67" s="179"/>
      <c r="G67" s="94" t="e">
        <f t="shared" si="6"/>
        <v>#DIV/0!</v>
      </c>
      <c r="H67" s="94" t="str">
        <f t="shared" si="7"/>
        <v/>
      </c>
      <c r="I67" s="94">
        <v>55</v>
      </c>
      <c r="J67" s="117" t="e">
        <f t="shared" si="5"/>
        <v>#VALUE!</v>
      </c>
      <c r="K67" s="32"/>
    </row>
    <row r="68" spans="1:11" ht="24.95" customHeight="1" x14ac:dyDescent="0.2">
      <c r="A68" s="33">
        <v>75</v>
      </c>
      <c r="B68" s="151" t="s">
        <v>13</v>
      </c>
      <c r="C68" s="81" t="s">
        <v>2</v>
      </c>
      <c r="D68" s="179"/>
      <c r="E68" s="179"/>
      <c r="F68" s="179"/>
      <c r="G68" s="94" t="e">
        <f t="shared" si="6"/>
        <v>#DIV/0!</v>
      </c>
      <c r="H68" s="94" t="str">
        <f t="shared" si="7"/>
        <v/>
      </c>
      <c r="I68" s="94" t="e">
        <v>#DIV/0!</v>
      </c>
      <c r="J68" s="117" t="e">
        <f t="shared" si="5"/>
        <v>#VALUE!</v>
      </c>
      <c r="K68" s="32"/>
    </row>
    <row r="69" spans="1:11" ht="24.95" customHeight="1" x14ac:dyDescent="0.2">
      <c r="A69" s="33">
        <v>76</v>
      </c>
      <c r="B69" s="151" t="s">
        <v>155</v>
      </c>
      <c r="C69" s="81" t="s">
        <v>2</v>
      </c>
      <c r="D69" s="186"/>
      <c r="E69" s="179"/>
      <c r="F69" s="179"/>
      <c r="G69" s="94" t="e">
        <f t="shared" si="6"/>
        <v>#DIV/0!</v>
      </c>
      <c r="H69" s="94" t="str">
        <f t="shared" si="7"/>
        <v/>
      </c>
      <c r="I69" s="94" t="e">
        <v>#DIV/0!</v>
      </c>
      <c r="J69" s="117" t="e">
        <f t="shared" si="5"/>
        <v>#VALUE!</v>
      </c>
      <c r="K69" s="32"/>
    </row>
    <row r="70" spans="1:11" ht="24.95" customHeight="1" x14ac:dyDescent="0.2">
      <c r="A70" s="33">
        <v>77</v>
      </c>
      <c r="B70" s="151" t="s">
        <v>156</v>
      </c>
      <c r="C70" s="81" t="s">
        <v>2</v>
      </c>
      <c r="D70" s="179"/>
      <c r="E70" s="179"/>
      <c r="F70" s="179"/>
      <c r="G70" s="94" t="e">
        <f t="shared" si="6"/>
        <v>#DIV/0!</v>
      </c>
      <c r="H70" s="94" t="str">
        <f t="shared" si="7"/>
        <v/>
      </c>
      <c r="I70" s="94" t="e">
        <v>#DIV/0!</v>
      </c>
      <c r="J70" s="117" t="e">
        <f t="shared" si="5"/>
        <v>#VALUE!</v>
      </c>
      <c r="K70" s="32"/>
    </row>
    <row r="71" spans="1:11" ht="24.95" customHeight="1" x14ac:dyDescent="0.2">
      <c r="A71" s="33">
        <v>78</v>
      </c>
      <c r="B71" s="151" t="s">
        <v>157</v>
      </c>
      <c r="C71" s="81" t="s">
        <v>2</v>
      </c>
      <c r="D71" s="179"/>
      <c r="E71" s="179"/>
      <c r="F71" s="179"/>
      <c r="G71" s="94" t="e">
        <f t="shared" si="6"/>
        <v>#DIV/0!</v>
      </c>
      <c r="H71" s="94" t="str">
        <f t="shared" si="7"/>
        <v/>
      </c>
      <c r="I71" s="94">
        <v>155</v>
      </c>
      <c r="J71" s="117" t="e">
        <f t="shared" si="5"/>
        <v>#VALUE!</v>
      </c>
      <c r="K71" s="32"/>
    </row>
    <row r="72" spans="1:11" ht="24.95" customHeight="1" x14ac:dyDescent="0.2">
      <c r="A72" s="33">
        <v>79</v>
      </c>
      <c r="B72" s="151" t="s">
        <v>139</v>
      </c>
      <c r="C72" s="81" t="s">
        <v>2</v>
      </c>
      <c r="D72" s="179"/>
      <c r="E72" s="179"/>
      <c r="F72" s="179"/>
      <c r="G72" s="94" t="e">
        <f t="shared" si="6"/>
        <v>#DIV/0!</v>
      </c>
      <c r="H72" s="94" t="str">
        <f t="shared" si="7"/>
        <v/>
      </c>
      <c r="I72" s="94">
        <v>144.5</v>
      </c>
      <c r="J72" s="117" t="e">
        <f t="shared" si="5"/>
        <v>#VALUE!</v>
      </c>
      <c r="K72" s="32"/>
    </row>
    <row r="73" spans="1:11" ht="24.95" customHeight="1" x14ac:dyDescent="0.2">
      <c r="A73" s="33">
        <v>80</v>
      </c>
      <c r="B73" s="68" t="s">
        <v>75</v>
      </c>
      <c r="C73" s="57" t="s">
        <v>2</v>
      </c>
      <c r="D73" s="179"/>
      <c r="E73" s="179"/>
      <c r="F73" s="179"/>
      <c r="G73" s="94" t="e">
        <f t="shared" si="6"/>
        <v>#DIV/0!</v>
      </c>
      <c r="H73" s="94" t="str">
        <f t="shared" si="7"/>
        <v/>
      </c>
      <c r="I73" s="94" t="e">
        <v>#DIV/0!</v>
      </c>
      <c r="J73" s="117" t="e">
        <f t="shared" si="5"/>
        <v>#VALUE!</v>
      </c>
      <c r="K73" s="32"/>
    </row>
    <row r="74" spans="1:11" ht="24.95" customHeight="1" x14ac:dyDescent="0.2">
      <c r="A74" s="33">
        <v>81</v>
      </c>
      <c r="B74" s="68" t="s">
        <v>108</v>
      </c>
      <c r="C74" s="57" t="s">
        <v>2</v>
      </c>
      <c r="D74" s="179"/>
      <c r="E74" s="179"/>
      <c r="F74" s="179"/>
      <c r="G74" s="94" t="e">
        <f t="shared" si="6"/>
        <v>#DIV/0!</v>
      </c>
      <c r="H74" s="94" t="str">
        <f t="shared" si="7"/>
        <v/>
      </c>
      <c r="I74" s="94" t="e">
        <v>#DIV/0!</v>
      </c>
      <c r="J74" s="117" t="e">
        <f t="shared" si="5"/>
        <v>#VALUE!</v>
      </c>
      <c r="K74" s="32"/>
    </row>
    <row r="75" spans="1:11" ht="24.95" customHeight="1" x14ac:dyDescent="0.2">
      <c r="A75" s="33">
        <v>82</v>
      </c>
      <c r="B75" s="68" t="s">
        <v>55</v>
      </c>
      <c r="C75" s="57" t="s">
        <v>2</v>
      </c>
      <c r="D75" s="186"/>
      <c r="E75" s="179"/>
      <c r="F75" s="179"/>
      <c r="G75" s="94" t="e">
        <f t="shared" si="6"/>
        <v>#DIV/0!</v>
      </c>
      <c r="H75" s="94" t="str">
        <f t="shared" si="7"/>
        <v/>
      </c>
      <c r="I75" s="94">
        <v>212.5</v>
      </c>
      <c r="J75" s="117" t="e">
        <f t="shared" si="5"/>
        <v>#VALUE!</v>
      </c>
      <c r="K75" s="32"/>
    </row>
    <row r="76" spans="1:11" ht="24.95" customHeight="1" x14ac:dyDescent="0.2">
      <c r="A76" s="33">
        <v>83</v>
      </c>
      <c r="B76" s="68" t="s">
        <v>52</v>
      </c>
      <c r="C76" s="57" t="s">
        <v>2</v>
      </c>
      <c r="D76" s="179"/>
      <c r="E76" s="179"/>
      <c r="F76" s="179"/>
      <c r="G76" s="94" t="e">
        <f t="shared" si="6"/>
        <v>#DIV/0!</v>
      </c>
      <c r="H76" s="94" t="str">
        <f t="shared" si="7"/>
        <v/>
      </c>
      <c r="I76" s="94" t="e">
        <v>#DIV/0!</v>
      </c>
      <c r="J76" s="117" t="e">
        <f t="shared" si="5"/>
        <v>#VALUE!</v>
      </c>
      <c r="K76" s="32"/>
    </row>
    <row r="77" spans="1:11" ht="24.95" customHeight="1" x14ac:dyDescent="0.2">
      <c r="A77" s="33">
        <v>84</v>
      </c>
      <c r="B77" s="68" t="s">
        <v>109</v>
      </c>
      <c r="C77" s="57" t="s">
        <v>2</v>
      </c>
      <c r="D77" s="179"/>
      <c r="E77" s="179"/>
      <c r="F77" s="179"/>
      <c r="G77" s="94" t="e">
        <f t="shared" si="6"/>
        <v>#DIV/0!</v>
      </c>
      <c r="H77" s="94" t="str">
        <f t="shared" si="7"/>
        <v/>
      </c>
      <c r="I77" s="94">
        <v>228</v>
      </c>
      <c r="J77" s="117" t="e">
        <f t="shared" si="5"/>
        <v>#VALUE!</v>
      </c>
      <c r="K77" s="32"/>
    </row>
    <row r="78" spans="1:11" ht="24.95" customHeight="1" x14ac:dyDescent="0.2">
      <c r="A78" s="33">
        <v>87</v>
      </c>
      <c r="B78" s="68" t="s">
        <v>110</v>
      </c>
      <c r="C78" s="57" t="s">
        <v>2</v>
      </c>
      <c r="D78" s="179"/>
      <c r="E78" s="179"/>
      <c r="F78" s="179"/>
      <c r="G78" s="94" t="e">
        <f t="shared" si="6"/>
        <v>#DIV/0!</v>
      </c>
      <c r="H78" s="94" t="str">
        <f t="shared" si="7"/>
        <v/>
      </c>
      <c r="I78" s="94">
        <v>105</v>
      </c>
      <c r="J78" s="117" t="e">
        <f t="shared" si="5"/>
        <v>#VALUE!</v>
      </c>
      <c r="K78" s="32"/>
    </row>
    <row r="79" spans="1:11" ht="24.95" customHeight="1" x14ac:dyDescent="0.2">
      <c r="A79" s="33">
        <v>88</v>
      </c>
      <c r="B79" s="68" t="s">
        <v>14</v>
      </c>
      <c r="C79" s="57" t="s">
        <v>2</v>
      </c>
      <c r="D79" s="186"/>
      <c r="E79" s="179"/>
      <c r="F79" s="179"/>
      <c r="G79" s="94" t="e">
        <f t="shared" si="6"/>
        <v>#DIV/0!</v>
      </c>
      <c r="H79" s="94" t="str">
        <f t="shared" si="7"/>
        <v/>
      </c>
      <c r="I79" s="94">
        <v>315</v>
      </c>
      <c r="J79" s="117" t="e">
        <f t="shared" si="5"/>
        <v>#VALUE!</v>
      </c>
      <c r="K79" s="32"/>
    </row>
    <row r="80" spans="1:11" ht="24.95" customHeight="1" x14ac:dyDescent="0.2">
      <c r="A80" s="33">
        <v>89</v>
      </c>
      <c r="B80" s="151" t="s">
        <v>158</v>
      </c>
      <c r="C80" s="81" t="s">
        <v>2</v>
      </c>
      <c r="D80" s="179"/>
      <c r="E80" s="179"/>
      <c r="F80" s="179"/>
      <c r="G80" s="94" t="e">
        <f t="shared" si="6"/>
        <v>#DIV/0!</v>
      </c>
      <c r="H80" s="94" t="str">
        <f t="shared" si="7"/>
        <v/>
      </c>
      <c r="I80" s="94">
        <v>223.33333333333334</v>
      </c>
      <c r="J80" s="117" t="e">
        <f t="shared" si="5"/>
        <v>#VALUE!</v>
      </c>
      <c r="K80" s="32"/>
    </row>
    <row r="81" spans="1:11" ht="24.95" customHeight="1" x14ac:dyDescent="0.2">
      <c r="A81" s="33">
        <v>90</v>
      </c>
      <c r="B81" s="151" t="s">
        <v>42</v>
      </c>
      <c r="C81" s="81" t="s">
        <v>2</v>
      </c>
      <c r="D81" s="179"/>
      <c r="E81" s="179"/>
      <c r="F81" s="179"/>
      <c r="G81" s="94" t="e">
        <f t="shared" si="6"/>
        <v>#DIV/0!</v>
      </c>
      <c r="H81" s="94" t="str">
        <f t="shared" si="7"/>
        <v/>
      </c>
      <c r="I81" s="94">
        <v>234.66666666666666</v>
      </c>
      <c r="J81" s="117" t="e">
        <f t="shared" si="5"/>
        <v>#VALUE!</v>
      </c>
      <c r="K81" s="32"/>
    </row>
    <row r="82" spans="1:11" ht="24.95" customHeight="1" x14ac:dyDescent="0.2">
      <c r="A82" s="33">
        <v>91</v>
      </c>
      <c r="B82" s="151" t="s">
        <v>44</v>
      </c>
      <c r="C82" s="81" t="s">
        <v>2</v>
      </c>
      <c r="D82" s="186"/>
      <c r="E82" s="179"/>
      <c r="F82" s="179"/>
      <c r="G82" s="94" t="e">
        <f t="shared" si="6"/>
        <v>#DIV/0!</v>
      </c>
      <c r="H82" s="94" t="str">
        <f t="shared" si="7"/>
        <v/>
      </c>
      <c r="I82" s="94">
        <v>286</v>
      </c>
      <c r="J82" s="117" t="e">
        <f t="shared" si="5"/>
        <v>#VALUE!</v>
      </c>
      <c r="K82" s="32"/>
    </row>
    <row r="83" spans="1:11" ht="24.95" customHeight="1" x14ac:dyDescent="0.2">
      <c r="A83" s="33">
        <v>93</v>
      </c>
      <c r="B83" s="151" t="s">
        <v>33</v>
      </c>
      <c r="C83" s="81" t="s">
        <v>2</v>
      </c>
      <c r="D83" s="179"/>
      <c r="E83" s="179"/>
      <c r="F83" s="179"/>
      <c r="G83" s="94" t="e">
        <f t="shared" si="6"/>
        <v>#DIV/0!</v>
      </c>
      <c r="H83" s="94" t="str">
        <f t="shared" si="7"/>
        <v/>
      </c>
      <c r="I83" s="94">
        <v>218.33333333333334</v>
      </c>
      <c r="J83" s="117" t="e">
        <f t="shared" si="5"/>
        <v>#VALUE!</v>
      </c>
      <c r="K83" s="32"/>
    </row>
    <row r="84" spans="1:11" ht="24.95" customHeight="1" x14ac:dyDescent="0.2">
      <c r="A84" s="33">
        <v>94</v>
      </c>
      <c r="B84" s="151" t="s">
        <v>46</v>
      </c>
      <c r="C84" s="81" t="s">
        <v>2</v>
      </c>
      <c r="D84" s="186"/>
      <c r="E84" s="186"/>
      <c r="F84" s="179"/>
      <c r="G84" s="94" t="e">
        <f t="shared" si="6"/>
        <v>#DIV/0!</v>
      </c>
      <c r="H84" s="94" t="str">
        <f t="shared" si="7"/>
        <v/>
      </c>
      <c r="I84" s="94">
        <v>228.66666666666666</v>
      </c>
      <c r="J84" s="117" t="e">
        <f t="shared" si="5"/>
        <v>#VALUE!</v>
      </c>
      <c r="K84" s="32"/>
    </row>
    <row r="85" spans="1:11" ht="24.95" customHeight="1" x14ac:dyDescent="0.2">
      <c r="A85" s="33">
        <v>95</v>
      </c>
      <c r="B85" s="151" t="s">
        <v>159</v>
      </c>
      <c r="C85" s="153" t="s">
        <v>2</v>
      </c>
      <c r="D85" s="179"/>
      <c r="E85" s="179"/>
      <c r="F85" s="179"/>
      <c r="G85" s="94" t="e">
        <f t="shared" si="6"/>
        <v>#DIV/0!</v>
      </c>
      <c r="H85" s="94" t="str">
        <f t="shared" si="7"/>
        <v/>
      </c>
      <c r="I85" s="94" t="e">
        <v>#DIV/0!</v>
      </c>
      <c r="J85" s="117" t="e">
        <f t="shared" si="5"/>
        <v>#VALUE!</v>
      </c>
      <c r="K85" s="32"/>
    </row>
    <row r="86" spans="1:11" ht="24.95" customHeight="1" x14ac:dyDescent="0.2">
      <c r="A86" s="33">
        <v>96</v>
      </c>
      <c r="B86" s="151" t="s">
        <v>160</v>
      </c>
      <c r="C86" s="153" t="s">
        <v>2</v>
      </c>
      <c r="D86" s="179"/>
      <c r="E86" s="179"/>
      <c r="F86" s="179"/>
      <c r="G86" s="94" t="e">
        <f t="shared" si="6"/>
        <v>#DIV/0!</v>
      </c>
      <c r="H86" s="94" t="str">
        <f t="shared" si="7"/>
        <v/>
      </c>
      <c r="I86" s="94" t="e">
        <v>#DIV/0!</v>
      </c>
      <c r="J86" s="117" t="e">
        <f t="shared" si="5"/>
        <v>#VALUE!</v>
      </c>
      <c r="K86" s="32"/>
    </row>
    <row r="87" spans="1:11" ht="24.95" customHeight="1" x14ac:dyDescent="0.2">
      <c r="A87" s="33">
        <v>97</v>
      </c>
      <c r="B87" s="151" t="s">
        <v>161</v>
      </c>
      <c r="C87" s="153" t="s">
        <v>2</v>
      </c>
      <c r="D87" s="179"/>
      <c r="E87" s="179"/>
      <c r="F87" s="179"/>
      <c r="G87" s="94" t="e">
        <f t="shared" ref="G87:G115" si="8">AVERAGEIF(D87:F87,"&gt;0")</f>
        <v>#DIV/0!</v>
      </c>
      <c r="H87" s="94" t="str">
        <f t="shared" ref="H87:H115" si="9">IFERROR(G87,"")</f>
        <v/>
      </c>
      <c r="I87" s="94" t="e">
        <v>#DIV/0!</v>
      </c>
      <c r="J87" s="117" t="e">
        <f t="shared" si="5"/>
        <v>#VALUE!</v>
      </c>
      <c r="K87" s="32"/>
    </row>
    <row r="88" spans="1:11" ht="24.95" customHeight="1" x14ac:dyDescent="0.2">
      <c r="A88" s="33">
        <v>98</v>
      </c>
      <c r="B88" s="151" t="s">
        <v>162</v>
      </c>
      <c r="C88" s="153" t="s">
        <v>2</v>
      </c>
      <c r="D88" s="186"/>
      <c r="E88" s="186"/>
      <c r="F88" s="179"/>
      <c r="G88" s="94" t="e">
        <f t="shared" si="8"/>
        <v>#DIV/0!</v>
      </c>
      <c r="H88" s="94" t="str">
        <f t="shared" si="9"/>
        <v/>
      </c>
      <c r="I88" s="94" t="e">
        <v>#DIV/0!</v>
      </c>
      <c r="J88" s="117" t="e">
        <f t="shared" si="5"/>
        <v>#VALUE!</v>
      </c>
      <c r="K88" s="32"/>
    </row>
    <row r="89" spans="1:11" ht="24.95" customHeight="1" x14ac:dyDescent="0.2">
      <c r="A89" s="33">
        <v>99</v>
      </c>
      <c r="B89" s="151" t="s">
        <v>138</v>
      </c>
      <c r="C89" s="81" t="s">
        <v>2</v>
      </c>
      <c r="D89" s="179"/>
      <c r="E89" s="179"/>
      <c r="F89" s="179"/>
      <c r="G89" s="94" t="e">
        <f t="shared" si="8"/>
        <v>#DIV/0!</v>
      </c>
      <c r="H89" s="94" t="str">
        <f t="shared" si="9"/>
        <v/>
      </c>
      <c r="I89" s="94" t="e">
        <v>#DIV/0!</v>
      </c>
      <c r="J89" s="117" t="e">
        <f t="shared" si="5"/>
        <v>#VALUE!</v>
      </c>
      <c r="K89" s="32"/>
    </row>
    <row r="90" spans="1:11" ht="24.95" customHeight="1" x14ac:dyDescent="0.2">
      <c r="A90" s="33">
        <v>100</v>
      </c>
      <c r="B90" s="151" t="s">
        <v>76</v>
      </c>
      <c r="C90" s="81" t="s">
        <v>2</v>
      </c>
      <c r="D90" s="179"/>
      <c r="E90" s="179"/>
      <c r="F90" s="179"/>
      <c r="G90" s="94" t="e">
        <f t="shared" si="8"/>
        <v>#DIV/0!</v>
      </c>
      <c r="H90" s="94" t="str">
        <f t="shared" si="9"/>
        <v/>
      </c>
      <c r="I90" s="94" t="e">
        <v>#DIV/0!</v>
      </c>
      <c r="J90" s="117" t="e">
        <f t="shared" si="5"/>
        <v>#VALUE!</v>
      </c>
      <c r="K90" s="32"/>
    </row>
    <row r="91" spans="1:11" ht="24.95" customHeight="1" x14ac:dyDescent="0.2">
      <c r="A91" s="33">
        <v>101</v>
      </c>
      <c r="B91" s="151" t="s">
        <v>31</v>
      </c>
      <c r="C91" s="81" t="s">
        <v>2</v>
      </c>
      <c r="D91" s="179"/>
      <c r="E91" s="179"/>
      <c r="F91" s="186"/>
      <c r="G91" s="94" t="e">
        <f t="shared" si="8"/>
        <v>#DIV/0!</v>
      </c>
      <c r="H91" s="94" t="str">
        <f t="shared" si="9"/>
        <v/>
      </c>
      <c r="I91" s="94">
        <v>100</v>
      </c>
      <c r="J91" s="117" t="e">
        <f t="shared" si="5"/>
        <v>#VALUE!</v>
      </c>
      <c r="K91" s="32"/>
    </row>
    <row r="92" spans="1:11" ht="24.95" customHeight="1" x14ac:dyDescent="0.2">
      <c r="A92" s="33">
        <v>102</v>
      </c>
      <c r="B92" s="151" t="s">
        <v>111</v>
      </c>
      <c r="C92" s="81" t="s">
        <v>2</v>
      </c>
      <c r="D92" s="186"/>
      <c r="E92" s="179"/>
      <c r="F92" s="179"/>
      <c r="G92" s="94" t="e">
        <f t="shared" si="8"/>
        <v>#DIV/0!</v>
      </c>
      <c r="H92" s="94" t="str">
        <f t="shared" si="9"/>
        <v/>
      </c>
      <c r="I92" s="94">
        <v>42.5</v>
      </c>
      <c r="J92" s="117" t="e">
        <f t="shared" si="5"/>
        <v>#VALUE!</v>
      </c>
      <c r="K92" s="32"/>
    </row>
    <row r="93" spans="1:11" ht="24.95" customHeight="1" x14ac:dyDescent="0.2">
      <c r="A93" s="33">
        <v>103</v>
      </c>
      <c r="B93" s="151" t="s">
        <v>163</v>
      </c>
      <c r="C93" s="81" t="s">
        <v>2</v>
      </c>
      <c r="D93" s="179"/>
      <c r="E93" s="186"/>
      <c r="F93" s="186"/>
      <c r="G93" s="94" t="e">
        <f t="shared" si="8"/>
        <v>#DIV/0!</v>
      </c>
      <c r="H93" s="94" t="str">
        <f t="shared" si="9"/>
        <v/>
      </c>
      <c r="I93" s="94">
        <v>350.5</v>
      </c>
      <c r="J93" s="117" t="e">
        <f t="shared" si="5"/>
        <v>#VALUE!</v>
      </c>
      <c r="K93" s="32"/>
    </row>
    <row r="94" spans="1:11" ht="24.95" customHeight="1" x14ac:dyDescent="0.2">
      <c r="A94" s="33">
        <v>104</v>
      </c>
      <c r="B94" s="68" t="s">
        <v>112</v>
      </c>
      <c r="C94" s="57" t="s">
        <v>2</v>
      </c>
      <c r="D94" s="179"/>
      <c r="E94" s="179"/>
      <c r="F94" s="179"/>
      <c r="G94" s="94" t="e">
        <f t="shared" si="8"/>
        <v>#DIV/0!</v>
      </c>
      <c r="H94" s="94" t="str">
        <f t="shared" si="9"/>
        <v/>
      </c>
      <c r="I94" s="94">
        <v>165</v>
      </c>
      <c r="J94" s="117" t="e">
        <f t="shared" si="5"/>
        <v>#VALUE!</v>
      </c>
      <c r="K94" s="32"/>
    </row>
    <row r="95" spans="1:11" ht="21" customHeight="1" x14ac:dyDescent="0.2">
      <c r="A95" s="33">
        <v>105</v>
      </c>
      <c r="B95" s="68" t="s">
        <v>18</v>
      </c>
      <c r="C95" s="57" t="s">
        <v>2</v>
      </c>
      <c r="D95" s="179"/>
      <c r="E95" s="179"/>
      <c r="F95" s="179"/>
      <c r="G95" s="94" t="e">
        <f t="shared" si="8"/>
        <v>#DIV/0!</v>
      </c>
      <c r="H95" s="94" t="str">
        <f t="shared" si="9"/>
        <v/>
      </c>
      <c r="I95" s="94">
        <v>332.5</v>
      </c>
      <c r="J95" s="117" t="e">
        <f t="shared" si="5"/>
        <v>#VALUE!</v>
      </c>
      <c r="K95" s="32"/>
    </row>
    <row r="96" spans="1:11" ht="28.5" customHeight="1" x14ac:dyDescent="0.2">
      <c r="A96" s="33">
        <v>106</v>
      </c>
      <c r="B96" s="68" t="s">
        <v>113</v>
      </c>
      <c r="C96" s="57" t="s">
        <v>2</v>
      </c>
      <c r="D96" s="179"/>
      <c r="E96" s="179"/>
      <c r="F96" s="179"/>
      <c r="G96" s="94" t="e">
        <f t="shared" si="8"/>
        <v>#DIV/0!</v>
      </c>
      <c r="H96" s="94" t="str">
        <f t="shared" si="9"/>
        <v/>
      </c>
      <c r="I96" s="94" t="e">
        <v>#DIV/0!</v>
      </c>
      <c r="J96" s="117" t="e">
        <f t="shared" si="5"/>
        <v>#VALUE!</v>
      </c>
      <c r="K96" s="32"/>
    </row>
    <row r="97" spans="1:11" ht="21" customHeight="1" x14ac:dyDescent="0.2">
      <c r="A97" s="33">
        <v>107</v>
      </c>
      <c r="B97" s="84" t="s">
        <v>164</v>
      </c>
      <c r="C97" s="83" t="s">
        <v>61</v>
      </c>
      <c r="D97" s="179"/>
      <c r="E97" s="179"/>
      <c r="F97" s="179"/>
      <c r="G97" s="94" t="e">
        <f t="shared" si="8"/>
        <v>#DIV/0!</v>
      </c>
      <c r="H97" s="94" t="str">
        <f t="shared" si="9"/>
        <v/>
      </c>
      <c r="I97" s="94" t="e">
        <v>#DIV/0!</v>
      </c>
      <c r="J97" s="117" t="e">
        <f t="shared" si="5"/>
        <v>#VALUE!</v>
      </c>
      <c r="K97" s="32"/>
    </row>
    <row r="98" spans="1:11" ht="21" customHeight="1" x14ac:dyDescent="0.2">
      <c r="A98" s="33">
        <v>108</v>
      </c>
      <c r="B98" s="84" t="s">
        <v>165</v>
      </c>
      <c r="C98" s="83" t="s">
        <v>61</v>
      </c>
      <c r="D98" s="179"/>
      <c r="E98" s="179"/>
      <c r="F98" s="179"/>
      <c r="G98" s="94" t="e">
        <f t="shared" si="8"/>
        <v>#DIV/0!</v>
      </c>
      <c r="H98" s="94" t="str">
        <f t="shared" si="9"/>
        <v/>
      </c>
      <c r="I98" s="94" t="e">
        <v>#DIV/0!</v>
      </c>
      <c r="J98" s="117" t="e">
        <f t="shared" si="5"/>
        <v>#VALUE!</v>
      </c>
      <c r="K98" s="32"/>
    </row>
    <row r="99" spans="1:11" ht="21" customHeight="1" x14ac:dyDescent="0.2">
      <c r="A99" s="33">
        <v>109</v>
      </c>
      <c r="B99" s="68" t="s">
        <v>36</v>
      </c>
      <c r="C99" s="57" t="s">
        <v>61</v>
      </c>
      <c r="D99" s="179"/>
      <c r="E99" s="179"/>
      <c r="F99" s="179"/>
      <c r="G99" s="94" t="e">
        <f t="shared" si="8"/>
        <v>#DIV/0!</v>
      </c>
      <c r="H99" s="94" t="str">
        <f t="shared" si="9"/>
        <v/>
      </c>
      <c r="I99" s="94">
        <v>25.5</v>
      </c>
      <c r="J99" s="117" t="e">
        <f t="shared" si="5"/>
        <v>#VALUE!</v>
      </c>
      <c r="K99" s="32"/>
    </row>
    <row r="100" spans="1:11" ht="21" customHeight="1" x14ac:dyDescent="0.2">
      <c r="A100" s="33">
        <v>110</v>
      </c>
      <c r="B100" s="68" t="s">
        <v>35</v>
      </c>
      <c r="C100" s="57" t="s">
        <v>61</v>
      </c>
      <c r="D100" s="179"/>
      <c r="E100" s="179"/>
      <c r="F100" s="179"/>
      <c r="G100" s="94" t="e">
        <f t="shared" si="8"/>
        <v>#DIV/0!</v>
      </c>
      <c r="H100" s="94" t="str">
        <f t="shared" si="9"/>
        <v/>
      </c>
      <c r="I100" s="94">
        <v>103</v>
      </c>
      <c r="J100" s="117" t="e">
        <f t="shared" si="5"/>
        <v>#VALUE!</v>
      </c>
      <c r="K100" s="32"/>
    </row>
    <row r="101" spans="1:11" ht="21" customHeight="1" x14ac:dyDescent="0.2">
      <c r="A101" s="33">
        <v>111</v>
      </c>
      <c r="B101" s="68" t="s">
        <v>114</v>
      </c>
      <c r="C101" s="57" t="s">
        <v>2</v>
      </c>
      <c r="D101" s="179"/>
      <c r="E101" s="179"/>
      <c r="F101" s="179"/>
      <c r="G101" s="94" t="e">
        <f t="shared" si="8"/>
        <v>#DIV/0!</v>
      </c>
      <c r="H101" s="94" t="str">
        <f t="shared" si="9"/>
        <v/>
      </c>
      <c r="I101" s="94">
        <v>23.333333333333332</v>
      </c>
      <c r="J101" s="117" t="e">
        <f t="shared" si="5"/>
        <v>#VALUE!</v>
      </c>
      <c r="K101" s="32"/>
    </row>
    <row r="102" spans="1:11" ht="21.75" customHeight="1" x14ac:dyDescent="0.2">
      <c r="A102" s="33">
        <v>112</v>
      </c>
      <c r="B102" s="68" t="s">
        <v>86</v>
      </c>
      <c r="C102" s="57" t="s">
        <v>2</v>
      </c>
      <c r="D102" s="179"/>
      <c r="E102" s="179"/>
      <c r="F102" s="179"/>
      <c r="G102" s="94" t="e">
        <f t="shared" si="8"/>
        <v>#DIV/0!</v>
      </c>
      <c r="H102" s="94" t="str">
        <f t="shared" si="9"/>
        <v/>
      </c>
      <c r="I102" s="94">
        <v>217.5</v>
      </c>
      <c r="J102" s="117" t="e">
        <f t="shared" si="5"/>
        <v>#VALUE!</v>
      </c>
    </row>
    <row r="103" spans="1:11" ht="21" customHeight="1" x14ac:dyDescent="0.2">
      <c r="A103" s="33">
        <v>113</v>
      </c>
      <c r="B103" s="68" t="s">
        <v>40</v>
      </c>
      <c r="C103" s="57" t="s">
        <v>2</v>
      </c>
      <c r="D103" s="179"/>
      <c r="E103" s="179"/>
      <c r="F103" s="179"/>
      <c r="G103" s="94" t="e">
        <f t="shared" si="8"/>
        <v>#DIV/0!</v>
      </c>
      <c r="H103" s="94" t="str">
        <f t="shared" si="9"/>
        <v/>
      </c>
      <c r="I103" s="94">
        <v>187.5</v>
      </c>
      <c r="J103" s="117" t="e">
        <f t="shared" si="5"/>
        <v>#VALUE!</v>
      </c>
    </row>
    <row r="104" spans="1:11" ht="25.5" customHeight="1" x14ac:dyDescent="0.2">
      <c r="A104" s="33">
        <v>114</v>
      </c>
      <c r="B104" s="68" t="s">
        <v>115</v>
      </c>
      <c r="C104" s="57" t="s">
        <v>2</v>
      </c>
      <c r="D104" s="179"/>
      <c r="E104" s="179"/>
      <c r="F104" s="179"/>
      <c r="G104" s="94" t="e">
        <f t="shared" si="8"/>
        <v>#DIV/0!</v>
      </c>
      <c r="H104" s="94" t="str">
        <f t="shared" si="9"/>
        <v/>
      </c>
      <c r="I104" s="94">
        <v>849</v>
      </c>
      <c r="J104" s="117" t="e">
        <f t="shared" si="5"/>
        <v>#VALUE!</v>
      </c>
    </row>
    <row r="105" spans="1:11" ht="21" customHeight="1" x14ac:dyDescent="0.2">
      <c r="A105" s="33">
        <v>115</v>
      </c>
      <c r="B105" s="68" t="s">
        <v>131</v>
      </c>
      <c r="C105" s="57" t="s">
        <v>2</v>
      </c>
      <c r="D105" s="179"/>
      <c r="E105" s="179"/>
      <c r="F105" s="179"/>
      <c r="G105" s="94" t="e">
        <f t="shared" si="8"/>
        <v>#DIV/0!</v>
      </c>
      <c r="H105" s="94" t="str">
        <f t="shared" si="9"/>
        <v/>
      </c>
      <c r="I105" s="94">
        <v>495</v>
      </c>
      <c r="J105" s="117" t="e">
        <f t="shared" si="5"/>
        <v>#VALUE!</v>
      </c>
    </row>
    <row r="106" spans="1:11" ht="35.25" customHeight="1" x14ac:dyDescent="0.2">
      <c r="A106" s="33">
        <v>116</v>
      </c>
      <c r="B106" s="68" t="s">
        <v>132</v>
      </c>
      <c r="C106" s="57" t="s">
        <v>2</v>
      </c>
      <c r="D106" s="179"/>
      <c r="E106" s="179"/>
      <c r="F106" s="179"/>
      <c r="G106" s="94" t="e">
        <f t="shared" si="8"/>
        <v>#DIV/0!</v>
      </c>
      <c r="H106" s="94" t="str">
        <f t="shared" si="9"/>
        <v/>
      </c>
      <c r="I106" s="94">
        <v>486</v>
      </c>
      <c r="J106" s="117" t="e">
        <f t="shared" si="5"/>
        <v>#VALUE!</v>
      </c>
    </row>
    <row r="107" spans="1:11" ht="21" customHeight="1" x14ac:dyDescent="0.2">
      <c r="A107" s="33">
        <v>118</v>
      </c>
      <c r="B107" s="68" t="s">
        <v>87</v>
      </c>
      <c r="C107" s="57" t="s">
        <v>2</v>
      </c>
      <c r="D107" s="179"/>
      <c r="E107" s="186"/>
      <c r="F107" s="186"/>
      <c r="G107" s="94" t="e">
        <f t="shared" si="8"/>
        <v>#DIV/0!</v>
      </c>
      <c r="H107" s="94" t="str">
        <f t="shared" si="9"/>
        <v/>
      </c>
      <c r="I107" s="94">
        <v>285</v>
      </c>
      <c r="J107" s="117" t="e">
        <f t="shared" si="5"/>
        <v>#VALUE!</v>
      </c>
    </row>
    <row r="108" spans="1:11" ht="21" customHeight="1" x14ac:dyDescent="0.2">
      <c r="A108" s="33">
        <v>119</v>
      </c>
      <c r="B108" s="68" t="s">
        <v>51</v>
      </c>
      <c r="C108" s="57" t="s">
        <v>2</v>
      </c>
      <c r="D108" s="179"/>
      <c r="E108" s="179"/>
      <c r="F108" s="179"/>
      <c r="G108" s="94" t="e">
        <f t="shared" si="8"/>
        <v>#DIV/0!</v>
      </c>
      <c r="H108" s="94" t="str">
        <f t="shared" si="9"/>
        <v/>
      </c>
      <c r="I108" s="94">
        <v>167.5</v>
      </c>
      <c r="J108" s="117" t="e">
        <f t="shared" si="5"/>
        <v>#VALUE!</v>
      </c>
    </row>
    <row r="109" spans="1:11" ht="21" customHeight="1" x14ac:dyDescent="0.2">
      <c r="A109" s="33">
        <v>120</v>
      </c>
      <c r="B109" s="68" t="s">
        <v>116</v>
      </c>
      <c r="C109" s="57" t="s">
        <v>2</v>
      </c>
      <c r="D109" s="186"/>
      <c r="E109" s="179"/>
      <c r="F109" s="179"/>
      <c r="G109" s="94" t="e">
        <f t="shared" si="8"/>
        <v>#DIV/0!</v>
      </c>
      <c r="H109" s="94" t="str">
        <f t="shared" si="9"/>
        <v/>
      </c>
      <c r="I109" s="94">
        <v>189.44333333333336</v>
      </c>
      <c r="J109" s="117" t="e">
        <f t="shared" si="5"/>
        <v>#VALUE!</v>
      </c>
    </row>
    <row r="110" spans="1:11" ht="21" customHeight="1" x14ac:dyDescent="0.2">
      <c r="A110" s="33">
        <v>122</v>
      </c>
      <c r="B110" s="68" t="s">
        <v>54</v>
      </c>
      <c r="C110" s="57" t="s">
        <v>2</v>
      </c>
      <c r="D110" s="179"/>
      <c r="E110" s="179"/>
      <c r="F110" s="179"/>
      <c r="G110" s="94" t="e">
        <f t="shared" si="8"/>
        <v>#DIV/0!</v>
      </c>
      <c r="H110" s="94" t="str">
        <f t="shared" si="9"/>
        <v/>
      </c>
      <c r="I110" s="94">
        <v>195</v>
      </c>
      <c r="J110" s="117" t="e">
        <f t="shared" si="5"/>
        <v>#VALUE!</v>
      </c>
    </row>
    <row r="111" spans="1:11" ht="28.5" customHeight="1" x14ac:dyDescent="0.2">
      <c r="A111" s="33">
        <v>124</v>
      </c>
      <c r="B111" s="68" t="s">
        <v>117</v>
      </c>
      <c r="C111" s="57" t="s">
        <v>2</v>
      </c>
      <c r="D111" s="186"/>
      <c r="E111" s="179"/>
      <c r="F111" s="179"/>
      <c r="G111" s="94" t="e">
        <f t="shared" si="8"/>
        <v>#DIV/0!</v>
      </c>
      <c r="H111" s="94" t="str">
        <f t="shared" si="9"/>
        <v/>
      </c>
      <c r="I111" s="94">
        <v>314.5</v>
      </c>
      <c r="J111" s="117" t="e">
        <f t="shared" si="5"/>
        <v>#VALUE!</v>
      </c>
    </row>
    <row r="112" spans="1:11" ht="21" customHeight="1" x14ac:dyDescent="0.2">
      <c r="A112" s="33">
        <v>125</v>
      </c>
      <c r="B112" s="68" t="s">
        <v>118</v>
      </c>
      <c r="C112" s="57" t="s">
        <v>2</v>
      </c>
      <c r="D112" s="179"/>
      <c r="E112" s="179"/>
      <c r="F112" s="179"/>
      <c r="G112" s="94" t="e">
        <f t="shared" si="8"/>
        <v>#DIV/0!</v>
      </c>
      <c r="H112" s="94" t="str">
        <f t="shared" si="9"/>
        <v/>
      </c>
      <c r="I112" s="94">
        <v>65.83</v>
      </c>
      <c r="J112" s="117" t="e">
        <f t="shared" si="5"/>
        <v>#VALUE!</v>
      </c>
    </row>
    <row r="113" spans="1:14" ht="21" customHeight="1" x14ac:dyDescent="0.2">
      <c r="A113" s="33">
        <v>126</v>
      </c>
      <c r="B113" s="68" t="s">
        <v>56</v>
      </c>
      <c r="C113" s="57" t="s">
        <v>2</v>
      </c>
      <c r="D113" s="179"/>
      <c r="E113" s="179"/>
      <c r="F113" s="179"/>
      <c r="G113" s="94" t="e">
        <f t="shared" si="8"/>
        <v>#DIV/0!</v>
      </c>
      <c r="H113" s="94" t="str">
        <f t="shared" si="9"/>
        <v/>
      </c>
      <c r="I113" s="94">
        <v>66</v>
      </c>
      <c r="J113" s="117" t="e">
        <f t="shared" si="5"/>
        <v>#VALUE!</v>
      </c>
    </row>
    <row r="114" spans="1:14" ht="21" customHeight="1" x14ac:dyDescent="0.2">
      <c r="A114" s="33">
        <v>127</v>
      </c>
      <c r="B114" s="86" t="s">
        <v>166</v>
      </c>
      <c r="C114" s="87" t="s">
        <v>61</v>
      </c>
      <c r="D114" s="179"/>
      <c r="E114" s="179"/>
      <c r="F114" s="179"/>
      <c r="G114" s="94" t="e">
        <f t="shared" si="8"/>
        <v>#DIV/0!</v>
      </c>
      <c r="H114" s="94" t="str">
        <f t="shared" si="9"/>
        <v/>
      </c>
      <c r="I114" s="94">
        <v>2.085</v>
      </c>
      <c r="J114" s="117" t="e">
        <f t="shared" si="5"/>
        <v>#VALUE!</v>
      </c>
    </row>
    <row r="115" spans="1:14" ht="21" customHeight="1" x14ac:dyDescent="0.2">
      <c r="A115" s="33">
        <v>128</v>
      </c>
      <c r="B115" s="68" t="s">
        <v>57</v>
      </c>
      <c r="C115" s="57" t="s">
        <v>2</v>
      </c>
      <c r="D115" s="186"/>
      <c r="E115" s="179"/>
      <c r="F115" s="186"/>
      <c r="G115" s="94" t="e">
        <f t="shared" si="8"/>
        <v>#DIV/0!</v>
      </c>
      <c r="H115" s="94" t="str">
        <f t="shared" si="9"/>
        <v/>
      </c>
      <c r="I115" s="94">
        <v>983.33333333333337</v>
      </c>
      <c r="J115" s="117" t="e">
        <f t="shared" si="5"/>
        <v>#VALUE!</v>
      </c>
    </row>
    <row r="116" spans="1:14" ht="21" customHeight="1" x14ac:dyDescent="0.2">
      <c r="A116" s="33">
        <v>129</v>
      </c>
      <c r="B116" s="68" t="s">
        <v>74</v>
      </c>
      <c r="C116" s="57" t="s">
        <v>2</v>
      </c>
      <c r="D116" s="179"/>
      <c r="E116" s="179"/>
      <c r="F116" s="179"/>
      <c r="G116" s="94" t="e">
        <f t="shared" ref="G116:G123" si="10">AVERAGEIF(D116:F116,"&gt;0")</f>
        <v>#DIV/0!</v>
      </c>
      <c r="H116" s="94" t="str">
        <f t="shared" ref="H116:H123" si="11">IFERROR(G116,"")</f>
        <v/>
      </c>
      <c r="I116" s="94" t="e">
        <v>#DIV/0!</v>
      </c>
      <c r="J116" s="117" t="e">
        <f t="shared" ref="J116:J123" si="12">H116/I116*100</f>
        <v>#VALUE!</v>
      </c>
    </row>
    <row r="117" spans="1:14" ht="21" customHeight="1" x14ac:dyDescent="0.2">
      <c r="A117" s="33">
        <v>130</v>
      </c>
      <c r="B117" s="68" t="s">
        <v>38</v>
      </c>
      <c r="C117" s="57" t="s">
        <v>2</v>
      </c>
      <c r="D117" s="186"/>
      <c r="E117" s="179"/>
      <c r="F117" s="179"/>
      <c r="G117" s="94" t="e">
        <f t="shared" si="10"/>
        <v>#DIV/0!</v>
      </c>
      <c r="H117" s="94" t="str">
        <f t="shared" si="11"/>
        <v/>
      </c>
      <c r="I117" s="94">
        <v>365</v>
      </c>
      <c r="J117" s="117" t="e">
        <f t="shared" si="12"/>
        <v>#VALUE!</v>
      </c>
    </row>
    <row r="118" spans="1:14" ht="21" customHeight="1" x14ac:dyDescent="0.2">
      <c r="A118" s="33">
        <v>131</v>
      </c>
      <c r="B118" s="68" t="s">
        <v>119</v>
      </c>
      <c r="C118" s="57" t="s">
        <v>2</v>
      </c>
      <c r="D118" s="179"/>
      <c r="E118" s="179"/>
      <c r="F118" s="179"/>
      <c r="G118" s="94" t="e">
        <f t="shared" si="10"/>
        <v>#DIV/0!</v>
      </c>
      <c r="H118" s="94" t="str">
        <f t="shared" si="11"/>
        <v/>
      </c>
      <c r="I118" s="94">
        <v>275</v>
      </c>
      <c r="J118" s="117" t="e">
        <f t="shared" si="12"/>
        <v>#VALUE!</v>
      </c>
    </row>
    <row r="119" spans="1:14" ht="21" customHeight="1" x14ac:dyDescent="0.2">
      <c r="A119" s="33">
        <v>132</v>
      </c>
      <c r="B119" s="68" t="s">
        <v>133</v>
      </c>
      <c r="C119" s="57" t="s">
        <v>2</v>
      </c>
      <c r="D119" s="179"/>
      <c r="E119" s="179"/>
      <c r="F119" s="179"/>
      <c r="G119" s="94" t="e">
        <f t="shared" si="10"/>
        <v>#DIV/0!</v>
      </c>
      <c r="H119" s="94" t="str">
        <f t="shared" si="11"/>
        <v/>
      </c>
      <c r="I119" s="94">
        <v>360</v>
      </c>
      <c r="J119" s="117" t="e">
        <f t="shared" si="12"/>
        <v>#VALUE!</v>
      </c>
      <c r="N119" s="1" t="s">
        <v>196</v>
      </c>
    </row>
    <row r="120" spans="1:14" ht="21" customHeight="1" x14ac:dyDescent="0.2">
      <c r="A120" s="33">
        <v>133</v>
      </c>
      <c r="B120" s="68" t="s">
        <v>48</v>
      </c>
      <c r="C120" s="57" t="s">
        <v>2</v>
      </c>
      <c r="D120" s="179"/>
      <c r="E120" s="179"/>
      <c r="F120" s="179"/>
      <c r="G120" s="94" t="e">
        <f t="shared" si="10"/>
        <v>#DIV/0!</v>
      </c>
      <c r="H120" s="94" t="str">
        <f t="shared" si="11"/>
        <v/>
      </c>
      <c r="I120" s="94" t="e">
        <v>#DIV/0!</v>
      </c>
      <c r="J120" s="117" t="e">
        <f t="shared" si="12"/>
        <v>#VALUE!</v>
      </c>
    </row>
    <row r="121" spans="1:14" ht="21" customHeight="1" x14ac:dyDescent="0.2">
      <c r="A121" s="33">
        <v>134</v>
      </c>
      <c r="B121" s="68" t="s">
        <v>47</v>
      </c>
      <c r="C121" s="57" t="s">
        <v>2</v>
      </c>
      <c r="D121" s="180"/>
      <c r="E121" s="180"/>
      <c r="F121" s="180"/>
      <c r="G121" s="94" t="e">
        <f t="shared" si="10"/>
        <v>#DIV/0!</v>
      </c>
      <c r="H121" s="94" t="str">
        <f t="shared" si="11"/>
        <v/>
      </c>
      <c r="I121" s="94">
        <v>963.33333333333337</v>
      </c>
      <c r="J121" s="117" t="e">
        <f t="shared" si="12"/>
        <v>#VALUE!</v>
      </c>
    </row>
    <row r="122" spans="1:14" ht="21" customHeight="1" x14ac:dyDescent="0.2">
      <c r="A122" s="33">
        <v>135</v>
      </c>
      <c r="B122" s="68" t="s">
        <v>120</v>
      </c>
      <c r="C122" s="57" t="s">
        <v>2</v>
      </c>
      <c r="D122" s="180"/>
      <c r="E122" s="180"/>
      <c r="F122" s="180"/>
      <c r="G122" s="94" t="e">
        <f t="shared" si="10"/>
        <v>#DIV/0!</v>
      </c>
      <c r="H122" s="94" t="str">
        <f t="shared" si="11"/>
        <v/>
      </c>
      <c r="I122" s="94">
        <v>160</v>
      </c>
      <c r="J122" s="117" t="e">
        <f t="shared" si="12"/>
        <v>#VALUE!</v>
      </c>
    </row>
    <row r="123" spans="1:14" ht="21" customHeight="1" x14ac:dyDescent="0.25">
      <c r="A123" s="33">
        <v>136</v>
      </c>
      <c r="B123" s="55" t="s">
        <v>88</v>
      </c>
      <c r="C123" s="54" t="s">
        <v>61</v>
      </c>
      <c r="D123" s="182"/>
      <c r="E123" s="182"/>
      <c r="F123" s="182"/>
      <c r="G123" s="94" t="e">
        <f t="shared" si="10"/>
        <v>#DIV/0!</v>
      </c>
      <c r="H123" s="94" t="str">
        <f t="shared" si="11"/>
        <v/>
      </c>
      <c r="I123" s="94" t="e">
        <v>#DIV/0!</v>
      </c>
      <c r="J123" s="117" t="e">
        <f t="shared" si="12"/>
        <v>#VALUE!</v>
      </c>
    </row>
  </sheetData>
  <sortState ref="B3:J138">
    <sortCondition ref="B3"/>
  </sortState>
  <phoneticPr fontId="0" type="noConversion"/>
  <printOptions horizontalCentered="1" verticalCentered="1"/>
  <pageMargins left="0.59055118110236227" right="0" top="0.19685039370078741" bottom="0.51181102362204722" header="0.11811023622047245" footer="0.11811023622047245"/>
  <pageSetup paperSize="9" scale="76" orientation="portrait" r:id="rId1"/>
  <headerFooter alignWithMargins="0">
    <oddHeader>&amp;L&amp;9&amp;F&amp;C&amp;9&amp;P&amp;R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050"/>
    <pageSetUpPr fitToPage="1"/>
  </sheetPr>
  <dimension ref="A1:L123"/>
  <sheetViews>
    <sheetView view="pageBreakPreview" zoomScale="80" zoomScaleNormal="90" zoomScaleSheetLayoutView="80" workbookViewId="0">
      <pane xSplit="2" ySplit="2" topLeftCell="C48" activePane="bottomRight" state="frozen"/>
      <selection activeCell="G18" sqref="G18"/>
      <selection pane="topRight" activeCell="G18" sqref="G18"/>
      <selection pane="bottomLeft" activeCell="G18" sqref="G18"/>
      <selection pane="bottomRight" activeCell="F67" sqref="F67"/>
    </sheetView>
  </sheetViews>
  <sheetFormatPr defaultColWidth="9" defaultRowHeight="21" customHeight="1" x14ac:dyDescent="0.2"/>
  <cols>
    <col min="1" max="1" width="5.625" style="1" customWidth="1"/>
    <col min="2" max="2" width="32" style="7" customWidth="1"/>
    <col min="3" max="3" width="10.625" style="7" customWidth="1"/>
    <col min="4" max="4" width="10.125" style="9" customWidth="1"/>
    <col min="5" max="5" width="10.25" style="9" customWidth="1"/>
    <col min="6" max="6" width="12.5" style="9" customWidth="1"/>
    <col min="7" max="8" width="10.625" style="92" customWidth="1"/>
    <col min="9" max="9" width="10.875" style="6" customWidth="1"/>
    <col min="10" max="10" width="12.125" style="6" customWidth="1"/>
    <col min="11" max="11" width="0.375" style="1" customWidth="1"/>
    <col min="12" max="12" width="9" style="1" hidden="1" customWidth="1"/>
    <col min="13" max="16384" width="9" style="1"/>
  </cols>
  <sheetData>
    <row r="1" spans="1:10" s="2" customFormat="1" ht="58.5" customHeight="1" x14ac:dyDescent="0.2">
      <c r="B1" s="25" t="s">
        <v>64</v>
      </c>
      <c r="C1" s="25"/>
      <c r="D1" s="10"/>
      <c r="F1" s="10"/>
      <c r="G1" s="92"/>
      <c r="H1" s="92"/>
      <c r="I1" s="5"/>
      <c r="J1" s="5"/>
    </row>
    <row r="2" spans="1:10" s="3" customFormat="1" ht="45" customHeight="1" x14ac:dyDescent="0.2">
      <c r="A2" s="50"/>
      <c r="B2" s="51" t="s">
        <v>0</v>
      </c>
      <c r="C2" s="51" t="s">
        <v>121</v>
      </c>
      <c r="D2" s="52" t="s">
        <v>169</v>
      </c>
      <c r="E2" s="65" t="s">
        <v>170</v>
      </c>
      <c r="F2" s="65" t="s">
        <v>205</v>
      </c>
      <c r="H2" s="72" t="s">
        <v>3</v>
      </c>
      <c r="I2" s="115" t="s">
        <v>142</v>
      </c>
      <c r="J2" s="116" t="s">
        <v>72</v>
      </c>
    </row>
    <row r="3" spans="1:10" s="3" customFormat="1" ht="24.95" customHeight="1" x14ac:dyDescent="0.2">
      <c r="A3" s="33">
        <v>1</v>
      </c>
      <c r="B3" s="55" t="s">
        <v>96</v>
      </c>
      <c r="C3" s="56" t="s">
        <v>2</v>
      </c>
      <c r="D3" s="167"/>
      <c r="E3" s="167"/>
      <c r="F3" s="167"/>
      <c r="G3" s="93" t="e">
        <f t="shared" ref="G3:G29" si="0">AVERAGEIF(D3:F3,"&gt;0")</f>
        <v>#DIV/0!</v>
      </c>
      <c r="H3" s="93" t="str">
        <f t="shared" ref="H3:H29" si="1">IFERROR(G3,"")</f>
        <v/>
      </c>
      <c r="I3" s="93" t="s">
        <v>204</v>
      </c>
      <c r="J3" s="110" t="e">
        <f t="shared" ref="J3:J29" si="2">H3/I3*100</f>
        <v>#VALUE!</v>
      </c>
    </row>
    <row r="4" spans="1:10" ht="24.95" customHeight="1" x14ac:dyDescent="0.2">
      <c r="A4" s="33">
        <v>2</v>
      </c>
      <c r="B4" s="55" t="s">
        <v>34</v>
      </c>
      <c r="C4" s="54" t="s">
        <v>2</v>
      </c>
      <c r="D4" s="178">
        <v>241.37</v>
      </c>
      <c r="E4" s="178">
        <v>275.86</v>
      </c>
      <c r="F4" s="178">
        <v>0</v>
      </c>
      <c r="G4" s="93">
        <f t="shared" si="0"/>
        <v>258.61500000000001</v>
      </c>
      <c r="H4" s="93">
        <f t="shared" si="1"/>
        <v>258.61500000000001</v>
      </c>
      <c r="I4" s="93">
        <v>228.19</v>
      </c>
      <c r="J4" s="110">
        <f t="shared" si="2"/>
        <v>113.33318725623384</v>
      </c>
    </row>
    <row r="5" spans="1:10" ht="24.95" customHeight="1" x14ac:dyDescent="0.2">
      <c r="A5" s="33">
        <v>3</v>
      </c>
      <c r="B5" s="55" t="s">
        <v>97</v>
      </c>
      <c r="C5" s="54" t="s">
        <v>2</v>
      </c>
      <c r="D5" s="178"/>
      <c r="E5" s="178">
        <v>215</v>
      </c>
      <c r="F5" s="178">
        <v>186</v>
      </c>
      <c r="G5" s="93">
        <f t="shared" si="0"/>
        <v>200.5</v>
      </c>
      <c r="H5" s="93">
        <f t="shared" si="1"/>
        <v>200.5</v>
      </c>
      <c r="I5" s="93">
        <v>227.5</v>
      </c>
      <c r="J5" s="152">
        <f t="shared" si="2"/>
        <v>88.131868131868131</v>
      </c>
    </row>
    <row r="6" spans="1:10" ht="24.95" customHeight="1" x14ac:dyDescent="0.2">
      <c r="A6" s="33">
        <v>4</v>
      </c>
      <c r="B6" s="151" t="s">
        <v>147</v>
      </c>
      <c r="C6" s="153" t="s">
        <v>2</v>
      </c>
      <c r="D6" s="178"/>
      <c r="E6" s="178"/>
      <c r="F6" s="178"/>
      <c r="G6" s="93" t="e">
        <f t="shared" si="0"/>
        <v>#DIV/0!</v>
      </c>
      <c r="H6" s="93" t="str">
        <f t="shared" si="1"/>
        <v/>
      </c>
      <c r="I6" s="93" t="s">
        <v>204</v>
      </c>
      <c r="J6" s="110" t="e">
        <f t="shared" si="2"/>
        <v>#VALUE!</v>
      </c>
    </row>
    <row r="7" spans="1:10" s="3" customFormat="1" ht="24.95" customHeight="1" x14ac:dyDescent="0.2">
      <c r="A7" s="33">
        <v>5</v>
      </c>
      <c r="B7" s="151" t="s">
        <v>122</v>
      </c>
      <c r="C7" s="81" t="s">
        <v>2</v>
      </c>
      <c r="D7" s="178"/>
      <c r="E7" s="178"/>
      <c r="F7" s="178">
        <v>185</v>
      </c>
      <c r="G7" s="93">
        <f t="shared" si="0"/>
        <v>185</v>
      </c>
      <c r="H7" s="93">
        <f t="shared" si="1"/>
        <v>185</v>
      </c>
      <c r="I7" s="93" t="s">
        <v>204</v>
      </c>
      <c r="J7" s="152" t="e">
        <f t="shared" si="2"/>
        <v>#VALUE!</v>
      </c>
    </row>
    <row r="8" spans="1:10" ht="24.95" customHeight="1" x14ac:dyDescent="0.2">
      <c r="A8" s="33">
        <v>6</v>
      </c>
      <c r="B8" s="151" t="s">
        <v>43</v>
      </c>
      <c r="C8" s="81" t="s">
        <v>2</v>
      </c>
      <c r="D8" s="186"/>
      <c r="E8" s="179">
        <v>350</v>
      </c>
      <c r="F8" s="179">
        <v>385</v>
      </c>
      <c r="G8" s="93">
        <f t="shared" si="0"/>
        <v>367.5</v>
      </c>
      <c r="H8" s="93">
        <f t="shared" si="1"/>
        <v>367.5</v>
      </c>
      <c r="I8" s="93">
        <v>355</v>
      </c>
      <c r="J8" s="110">
        <f t="shared" si="2"/>
        <v>103.52112676056338</v>
      </c>
    </row>
    <row r="9" spans="1:10" ht="24.95" customHeight="1" x14ac:dyDescent="0.2">
      <c r="A9" s="33">
        <v>7</v>
      </c>
      <c r="B9" s="151" t="s">
        <v>45</v>
      </c>
      <c r="C9" s="81" t="s">
        <v>2</v>
      </c>
      <c r="D9" s="179"/>
      <c r="E9" s="179"/>
      <c r="F9" s="179"/>
      <c r="G9" s="93" t="e">
        <f t="shared" si="0"/>
        <v>#DIV/0!</v>
      </c>
      <c r="H9" s="93" t="str">
        <f t="shared" si="1"/>
        <v/>
      </c>
      <c r="I9" s="93">
        <v>358</v>
      </c>
      <c r="J9" s="110" t="e">
        <f t="shared" si="2"/>
        <v>#VALUE!</v>
      </c>
    </row>
    <row r="10" spans="1:10" ht="24.95" customHeight="1" x14ac:dyDescent="0.2">
      <c r="A10" s="33">
        <v>8</v>
      </c>
      <c r="B10" s="151" t="s">
        <v>123</v>
      </c>
      <c r="C10" s="81" t="s">
        <v>2</v>
      </c>
      <c r="D10" s="179"/>
      <c r="E10" s="179"/>
      <c r="F10" s="180"/>
      <c r="G10" s="93" t="e">
        <f t="shared" si="0"/>
        <v>#DIV/0!</v>
      </c>
      <c r="H10" s="93" t="str">
        <f t="shared" si="1"/>
        <v/>
      </c>
      <c r="I10" s="93" t="s">
        <v>204</v>
      </c>
      <c r="J10" s="152" t="e">
        <f t="shared" si="2"/>
        <v>#VALUE!</v>
      </c>
    </row>
    <row r="11" spans="1:10" ht="24.95" customHeight="1" x14ac:dyDescent="0.2">
      <c r="A11" s="33">
        <v>9</v>
      </c>
      <c r="B11" s="151" t="s">
        <v>124</v>
      </c>
      <c r="C11" s="81" t="s">
        <v>2</v>
      </c>
      <c r="D11" s="179"/>
      <c r="E11" s="179"/>
      <c r="F11" s="179"/>
      <c r="G11" s="93" t="e">
        <f t="shared" si="0"/>
        <v>#DIV/0!</v>
      </c>
      <c r="H11" s="93" t="str">
        <f t="shared" si="1"/>
        <v/>
      </c>
      <c r="I11" s="93" t="s">
        <v>204</v>
      </c>
      <c r="J11" s="110" t="e">
        <f t="shared" si="2"/>
        <v>#VALUE!</v>
      </c>
    </row>
    <row r="12" spans="1:10" ht="24.95" customHeight="1" x14ac:dyDescent="0.2">
      <c r="A12" s="33">
        <v>10</v>
      </c>
      <c r="B12" s="151" t="s">
        <v>125</v>
      </c>
      <c r="C12" s="81" t="s">
        <v>89</v>
      </c>
      <c r="D12" s="179">
        <v>18</v>
      </c>
      <c r="E12" s="179">
        <v>22</v>
      </c>
      <c r="F12" s="179"/>
      <c r="G12" s="93">
        <f t="shared" si="0"/>
        <v>20</v>
      </c>
      <c r="H12" s="93">
        <f t="shared" si="1"/>
        <v>20</v>
      </c>
      <c r="I12" s="93">
        <v>22</v>
      </c>
      <c r="J12" s="110">
        <f t="shared" si="2"/>
        <v>90.909090909090907</v>
      </c>
    </row>
    <row r="13" spans="1:10" ht="24.95" customHeight="1" x14ac:dyDescent="0.2">
      <c r="A13" s="33">
        <v>11</v>
      </c>
      <c r="B13" s="151" t="s">
        <v>83</v>
      </c>
      <c r="C13" s="81" t="s">
        <v>2</v>
      </c>
      <c r="D13" s="179">
        <v>294</v>
      </c>
      <c r="E13" s="179">
        <v>280</v>
      </c>
      <c r="F13" s="179">
        <v>305</v>
      </c>
      <c r="G13" s="93">
        <f t="shared" si="0"/>
        <v>293</v>
      </c>
      <c r="H13" s="93">
        <f t="shared" si="1"/>
        <v>293</v>
      </c>
      <c r="I13" s="93">
        <v>410.33333333333331</v>
      </c>
      <c r="J13" s="110">
        <f t="shared" si="2"/>
        <v>71.405361494719742</v>
      </c>
    </row>
    <row r="14" spans="1:10" ht="24.95" customHeight="1" x14ac:dyDescent="0.2">
      <c r="A14" s="33">
        <v>12</v>
      </c>
      <c r="B14" s="151" t="s">
        <v>98</v>
      </c>
      <c r="C14" s="81" t="s">
        <v>2</v>
      </c>
      <c r="D14" s="179">
        <v>0</v>
      </c>
      <c r="E14" s="179"/>
      <c r="F14" s="179">
        <v>0</v>
      </c>
      <c r="G14" s="93" t="e">
        <f t="shared" si="0"/>
        <v>#DIV/0!</v>
      </c>
      <c r="H14" s="93" t="str">
        <f t="shared" si="1"/>
        <v/>
      </c>
      <c r="I14" s="93" t="s">
        <v>204</v>
      </c>
      <c r="J14" s="110" t="e">
        <f t="shared" si="2"/>
        <v>#VALUE!</v>
      </c>
    </row>
    <row r="15" spans="1:10" ht="24.95" customHeight="1" x14ac:dyDescent="0.2">
      <c r="A15" s="33">
        <v>13</v>
      </c>
      <c r="B15" s="151" t="s">
        <v>32</v>
      </c>
      <c r="C15" s="81" t="s">
        <v>2</v>
      </c>
      <c r="D15" s="179">
        <v>234.37</v>
      </c>
      <c r="E15" s="179">
        <v>370</v>
      </c>
      <c r="F15" s="179"/>
      <c r="G15" s="93">
        <f t="shared" si="0"/>
        <v>302.185</v>
      </c>
      <c r="H15" s="93">
        <f t="shared" si="1"/>
        <v>302.185</v>
      </c>
      <c r="I15" s="93">
        <v>297.185</v>
      </c>
      <c r="J15" s="110">
        <f t="shared" si="2"/>
        <v>101.68245369046215</v>
      </c>
    </row>
    <row r="16" spans="1:10" ht="24.95" customHeight="1" x14ac:dyDescent="0.2">
      <c r="A16" s="33">
        <v>14</v>
      </c>
      <c r="B16" s="151" t="s">
        <v>84</v>
      </c>
      <c r="C16" s="81" t="s">
        <v>2</v>
      </c>
      <c r="D16" s="179">
        <v>135</v>
      </c>
      <c r="E16" s="179"/>
      <c r="F16" s="179"/>
      <c r="G16" s="93">
        <f t="shared" si="0"/>
        <v>135</v>
      </c>
      <c r="H16" s="93">
        <f t="shared" si="1"/>
        <v>135</v>
      </c>
      <c r="I16" s="93">
        <v>127.5</v>
      </c>
      <c r="J16" s="110">
        <f t="shared" si="2"/>
        <v>105.88235294117648</v>
      </c>
    </row>
    <row r="17" spans="1:10" ht="24.95" customHeight="1" x14ac:dyDescent="0.2">
      <c r="A17" s="33">
        <v>15</v>
      </c>
      <c r="B17" s="151" t="s">
        <v>19</v>
      </c>
      <c r="C17" s="81" t="s">
        <v>2</v>
      </c>
      <c r="D17" s="179">
        <v>1850</v>
      </c>
      <c r="E17" s="179">
        <v>2000</v>
      </c>
      <c r="F17" s="179">
        <v>1909</v>
      </c>
      <c r="G17" s="93">
        <f t="shared" si="0"/>
        <v>1919.6666666666667</v>
      </c>
      <c r="H17" s="93">
        <f t="shared" si="1"/>
        <v>1919.6666666666667</v>
      </c>
      <c r="I17" s="93">
        <v>1848.3333333333333</v>
      </c>
      <c r="J17" s="110">
        <f t="shared" si="2"/>
        <v>103.85933273219116</v>
      </c>
    </row>
    <row r="18" spans="1:10" ht="24.95" customHeight="1" x14ac:dyDescent="0.2">
      <c r="A18" s="33">
        <v>16</v>
      </c>
      <c r="B18" s="151" t="s">
        <v>148</v>
      </c>
      <c r="C18" s="153" t="s">
        <v>2</v>
      </c>
      <c r="D18" s="179"/>
      <c r="E18" s="179"/>
      <c r="F18" s="179"/>
      <c r="G18" s="93" t="e">
        <f t="shared" si="0"/>
        <v>#DIV/0!</v>
      </c>
      <c r="H18" s="93" t="str">
        <f t="shared" si="1"/>
        <v/>
      </c>
      <c r="I18" s="93" t="s">
        <v>204</v>
      </c>
      <c r="J18" s="110" t="e">
        <f t="shared" si="2"/>
        <v>#VALUE!</v>
      </c>
    </row>
    <row r="19" spans="1:10" ht="24.95" customHeight="1" x14ac:dyDescent="0.2">
      <c r="A19" s="33">
        <v>17</v>
      </c>
      <c r="B19" s="151" t="s">
        <v>53</v>
      </c>
      <c r="C19" s="81" t="s">
        <v>2</v>
      </c>
      <c r="D19" s="179">
        <v>258.06</v>
      </c>
      <c r="E19" s="180">
        <v>340</v>
      </c>
      <c r="F19" s="180">
        <v>280</v>
      </c>
      <c r="G19" s="93">
        <f t="shared" si="0"/>
        <v>292.68666666666667</v>
      </c>
      <c r="H19" s="93">
        <f t="shared" si="1"/>
        <v>292.68666666666667</v>
      </c>
      <c r="I19" s="93">
        <v>220</v>
      </c>
      <c r="J19" s="110">
        <f t="shared" si="2"/>
        <v>133.03939393939396</v>
      </c>
    </row>
    <row r="20" spans="1:10" ht="30" customHeight="1" x14ac:dyDescent="0.2">
      <c r="A20" s="33">
        <v>18</v>
      </c>
      <c r="B20" s="151" t="s">
        <v>60</v>
      </c>
      <c r="C20" s="81" t="s">
        <v>2</v>
      </c>
      <c r="D20" s="179"/>
      <c r="E20" s="179">
        <v>1428.57</v>
      </c>
      <c r="F20" s="179">
        <v>2400</v>
      </c>
      <c r="G20" s="93">
        <f t="shared" si="0"/>
        <v>1914.2849999999999</v>
      </c>
      <c r="H20" s="93">
        <f t="shared" si="1"/>
        <v>1914.2849999999999</v>
      </c>
      <c r="I20" s="93">
        <v>1825</v>
      </c>
      <c r="J20" s="110">
        <f t="shared" si="2"/>
        <v>104.89232876712329</v>
      </c>
    </row>
    <row r="21" spans="1:10" ht="24.95" customHeight="1" x14ac:dyDescent="0.2">
      <c r="A21" s="33">
        <v>19</v>
      </c>
      <c r="B21" s="151" t="s">
        <v>99</v>
      </c>
      <c r="C21" s="81" t="s">
        <v>2</v>
      </c>
      <c r="D21" s="179"/>
      <c r="E21" s="179"/>
      <c r="F21" s="179">
        <v>360</v>
      </c>
      <c r="G21" s="93">
        <f t="shared" si="0"/>
        <v>360</v>
      </c>
      <c r="H21" s="93">
        <f t="shared" si="1"/>
        <v>360</v>
      </c>
      <c r="I21" s="93">
        <v>345</v>
      </c>
      <c r="J21" s="110">
        <f t="shared" si="2"/>
        <v>104.34782608695652</v>
      </c>
    </row>
    <row r="22" spans="1:10" ht="24.95" customHeight="1" x14ac:dyDescent="0.2">
      <c r="A22" s="33">
        <v>20</v>
      </c>
      <c r="B22" s="151" t="s">
        <v>39</v>
      </c>
      <c r="C22" s="81" t="s">
        <v>2</v>
      </c>
      <c r="D22" s="179"/>
      <c r="E22" s="179">
        <v>295</v>
      </c>
      <c r="F22" s="179">
        <v>320</v>
      </c>
      <c r="G22" s="93">
        <f t="shared" si="0"/>
        <v>307.5</v>
      </c>
      <c r="H22" s="93">
        <f t="shared" si="1"/>
        <v>307.5</v>
      </c>
      <c r="I22" s="93">
        <v>310</v>
      </c>
      <c r="J22" s="110">
        <f t="shared" si="2"/>
        <v>99.193548387096769</v>
      </c>
    </row>
    <row r="23" spans="1:10" ht="24.95" customHeight="1" x14ac:dyDescent="0.2">
      <c r="A23" s="33">
        <v>21</v>
      </c>
      <c r="B23" s="151" t="s">
        <v>149</v>
      </c>
      <c r="C23" s="81" t="s">
        <v>2</v>
      </c>
      <c r="D23" s="179">
        <v>93.02</v>
      </c>
      <c r="E23" s="179"/>
      <c r="F23" s="179">
        <v>187.5</v>
      </c>
      <c r="G23" s="93">
        <f t="shared" si="0"/>
        <v>140.26</v>
      </c>
      <c r="H23" s="93">
        <f t="shared" si="1"/>
        <v>140.26</v>
      </c>
      <c r="I23" s="93">
        <v>186.66500000000002</v>
      </c>
      <c r="J23" s="110">
        <f t="shared" si="2"/>
        <v>75.139956606755405</v>
      </c>
    </row>
    <row r="24" spans="1:10" s="4" customFormat="1" ht="24.95" customHeight="1" x14ac:dyDescent="0.2">
      <c r="A24" s="33">
        <v>22</v>
      </c>
      <c r="B24" s="151" t="s">
        <v>150</v>
      </c>
      <c r="C24" s="81" t="s">
        <v>151</v>
      </c>
      <c r="D24" s="179"/>
      <c r="E24" s="179">
        <v>330</v>
      </c>
      <c r="F24" s="179">
        <v>280</v>
      </c>
      <c r="G24" s="93">
        <f t="shared" si="0"/>
        <v>305</v>
      </c>
      <c r="H24" s="93">
        <f t="shared" si="1"/>
        <v>305</v>
      </c>
      <c r="I24" s="93">
        <v>300</v>
      </c>
      <c r="J24" s="110">
        <f t="shared" si="2"/>
        <v>101.66666666666666</v>
      </c>
    </row>
    <row r="25" spans="1:10" s="4" customFormat="1" ht="24.95" customHeight="1" x14ac:dyDescent="0.2">
      <c r="A25" s="33">
        <v>23</v>
      </c>
      <c r="B25" s="151" t="s">
        <v>16</v>
      </c>
      <c r="C25" s="81" t="s">
        <v>2</v>
      </c>
      <c r="D25" s="179"/>
      <c r="E25" s="179">
        <v>300</v>
      </c>
      <c r="F25" s="179">
        <v>155</v>
      </c>
      <c r="G25" s="93">
        <f t="shared" si="0"/>
        <v>227.5</v>
      </c>
      <c r="H25" s="93">
        <f t="shared" si="1"/>
        <v>227.5</v>
      </c>
      <c r="I25" s="93">
        <v>211.315</v>
      </c>
      <c r="J25" s="110">
        <f t="shared" si="2"/>
        <v>107.65918179021841</v>
      </c>
    </row>
    <row r="26" spans="1:10" s="4" customFormat="1" ht="24.95" customHeight="1" x14ac:dyDescent="0.2">
      <c r="A26" s="33">
        <v>24</v>
      </c>
      <c r="B26" s="151" t="s">
        <v>58</v>
      </c>
      <c r="C26" s="81" t="s">
        <v>2</v>
      </c>
      <c r="D26" s="179">
        <v>395</v>
      </c>
      <c r="E26" s="179"/>
      <c r="F26" s="179"/>
      <c r="G26" s="93">
        <f t="shared" si="0"/>
        <v>395</v>
      </c>
      <c r="H26" s="93">
        <f t="shared" si="1"/>
        <v>395</v>
      </c>
      <c r="I26" s="93">
        <v>410</v>
      </c>
      <c r="J26" s="110">
        <f t="shared" si="2"/>
        <v>96.341463414634148</v>
      </c>
    </row>
    <row r="27" spans="1:10" ht="24.95" customHeight="1" x14ac:dyDescent="0.2">
      <c r="A27" s="33">
        <v>25</v>
      </c>
      <c r="B27" s="151" t="s">
        <v>152</v>
      </c>
      <c r="C27" s="81" t="s">
        <v>2</v>
      </c>
      <c r="D27" s="179"/>
      <c r="E27" s="179">
        <v>0</v>
      </c>
      <c r="F27" s="179">
        <v>220</v>
      </c>
      <c r="G27" s="93">
        <f t="shared" si="0"/>
        <v>220</v>
      </c>
      <c r="H27" s="93">
        <f t="shared" si="1"/>
        <v>220</v>
      </c>
      <c r="I27" s="93">
        <v>238.33333333333334</v>
      </c>
      <c r="J27" s="110">
        <f t="shared" si="2"/>
        <v>92.307692307692307</v>
      </c>
    </row>
    <row r="28" spans="1:10" ht="24.95" customHeight="1" x14ac:dyDescent="0.2">
      <c r="A28" s="33">
        <v>26</v>
      </c>
      <c r="B28" s="151" t="s">
        <v>50</v>
      </c>
      <c r="C28" s="81" t="s">
        <v>2</v>
      </c>
      <c r="D28" s="179">
        <v>50</v>
      </c>
      <c r="E28" s="186">
        <v>30</v>
      </c>
      <c r="F28" s="179"/>
      <c r="G28" s="93">
        <f t="shared" si="0"/>
        <v>40</v>
      </c>
      <c r="H28" s="93">
        <f t="shared" si="1"/>
        <v>40</v>
      </c>
      <c r="I28" s="93">
        <v>39</v>
      </c>
      <c r="J28" s="152">
        <f t="shared" si="2"/>
        <v>102.56410256410255</v>
      </c>
    </row>
    <row r="29" spans="1:10" ht="24.95" customHeight="1" x14ac:dyDescent="0.2">
      <c r="A29" s="33">
        <v>27</v>
      </c>
      <c r="B29" s="151" t="s">
        <v>126</v>
      </c>
      <c r="C29" s="81" t="s">
        <v>2</v>
      </c>
      <c r="D29" s="186">
        <v>43</v>
      </c>
      <c r="E29" s="186">
        <v>40</v>
      </c>
      <c r="F29" s="179"/>
      <c r="G29" s="93">
        <f t="shared" si="0"/>
        <v>41.5</v>
      </c>
      <c r="H29" s="93">
        <f t="shared" si="1"/>
        <v>41.5</v>
      </c>
      <c r="I29" s="93">
        <v>30</v>
      </c>
      <c r="J29" s="152">
        <f t="shared" si="2"/>
        <v>138.33333333333334</v>
      </c>
    </row>
    <row r="30" spans="1:10" ht="24.95" customHeight="1" x14ac:dyDescent="0.2">
      <c r="A30" s="33">
        <v>28</v>
      </c>
      <c r="B30" s="151" t="s">
        <v>141</v>
      </c>
      <c r="C30" s="81" t="s">
        <v>89</v>
      </c>
      <c r="D30" s="179"/>
      <c r="E30" s="179">
        <v>94.44</v>
      </c>
      <c r="F30" s="179">
        <v>97.77</v>
      </c>
      <c r="G30" s="93">
        <f t="shared" ref="G30:G59" si="3">AVERAGEIF(D30:F30,"&gt;0")</f>
        <v>96.10499999999999</v>
      </c>
      <c r="H30" s="93">
        <f t="shared" ref="H30:H59" si="4">IFERROR(G30,"")</f>
        <v>96.10499999999999</v>
      </c>
      <c r="I30" s="93">
        <v>118</v>
      </c>
      <c r="J30" s="110">
        <f t="shared" ref="J30:J59" si="5">H30/I30*100</f>
        <v>81.444915254237287</v>
      </c>
    </row>
    <row r="31" spans="1:10" ht="24.95" customHeight="1" x14ac:dyDescent="0.2">
      <c r="A31" s="33">
        <v>29</v>
      </c>
      <c r="B31" s="151" t="s">
        <v>41</v>
      </c>
      <c r="C31" s="81" t="s">
        <v>2</v>
      </c>
      <c r="D31" s="179">
        <v>215</v>
      </c>
      <c r="E31" s="179"/>
      <c r="F31" s="179">
        <v>272.72000000000003</v>
      </c>
      <c r="G31" s="93">
        <f t="shared" si="3"/>
        <v>243.86</v>
      </c>
      <c r="H31" s="93">
        <f t="shared" si="4"/>
        <v>243.86</v>
      </c>
      <c r="I31" s="93">
        <v>225</v>
      </c>
      <c r="J31" s="110">
        <f t="shared" si="5"/>
        <v>108.38222222222223</v>
      </c>
    </row>
    <row r="32" spans="1:10" ht="24.95" customHeight="1" x14ac:dyDescent="0.2">
      <c r="A32" s="33">
        <v>30</v>
      </c>
      <c r="B32" s="151" t="s">
        <v>100</v>
      </c>
      <c r="C32" s="81" t="s">
        <v>2</v>
      </c>
      <c r="D32" s="179"/>
      <c r="E32" s="179"/>
      <c r="F32" s="179"/>
      <c r="G32" s="93" t="e">
        <f t="shared" si="3"/>
        <v>#DIV/0!</v>
      </c>
      <c r="H32" s="93" t="str">
        <f t="shared" si="4"/>
        <v/>
      </c>
      <c r="I32" s="93" t="s">
        <v>204</v>
      </c>
      <c r="J32" s="110" t="e">
        <f t="shared" si="5"/>
        <v>#VALUE!</v>
      </c>
    </row>
    <row r="33" spans="1:10" ht="24.95" customHeight="1" x14ac:dyDescent="0.2">
      <c r="A33" s="33">
        <v>31</v>
      </c>
      <c r="B33" s="151" t="s">
        <v>77</v>
      </c>
      <c r="C33" s="81" t="s">
        <v>2</v>
      </c>
      <c r="D33" s="179"/>
      <c r="E33" s="179">
        <v>709</v>
      </c>
      <c r="F33" s="179">
        <v>400</v>
      </c>
      <c r="G33" s="93">
        <f t="shared" si="3"/>
        <v>554.5</v>
      </c>
      <c r="H33" s="93">
        <f t="shared" si="4"/>
        <v>554.5</v>
      </c>
      <c r="I33" s="93">
        <v>559.33333333333337</v>
      </c>
      <c r="J33" s="110">
        <f t="shared" si="5"/>
        <v>99.135876042908222</v>
      </c>
    </row>
    <row r="34" spans="1:10" s="6" customFormat="1" ht="24.95" customHeight="1" x14ac:dyDescent="0.2">
      <c r="A34" s="33">
        <v>32</v>
      </c>
      <c r="B34" s="151" t="s">
        <v>101</v>
      </c>
      <c r="C34" s="81" t="s">
        <v>2</v>
      </c>
      <c r="D34" s="181"/>
      <c r="E34" s="179"/>
      <c r="F34" s="179"/>
      <c r="G34" s="93" t="e">
        <f t="shared" si="3"/>
        <v>#DIV/0!</v>
      </c>
      <c r="H34" s="93" t="str">
        <f t="shared" si="4"/>
        <v/>
      </c>
      <c r="I34" s="93">
        <v>393</v>
      </c>
      <c r="J34" s="110" t="e">
        <f t="shared" si="5"/>
        <v>#VALUE!</v>
      </c>
    </row>
    <row r="35" spans="1:10" ht="24.95" customHeight="1" x14ac:dyDescent="0.2">
      <c r="A35" s="33">
        <v>33</v>
      </c>
      <c r="B35" s="151" t="s">
        <v>49</v>
      </c>
      <c r="C35" s="81" t="s">
        <v>2</v>
      </c>
      <c r="D35" s="179"/>
      <c r="E35" s="179"/>
      <c r="F35" s="179">
        <v>430</v>
      </c>
      <c r="G35" s="93">
        <f t="shared" si="3"/>
        <v>430</v>
      </c>
      <c r="H35" s="93">
        <f t="shared" si="4"/>
        <v>430</v>
      </c>
      <c r="I35" s="93">
        <v>427.5</v>
      </c>
      <c r="J35" s="110">
        <f t="shared" si="5"/>
        <v>100.58479532163742</v>
      </c>
    </row>
    <row r="36" spans="1:10" ht="24.95" customHeight="1" x14ac:dyDescent="0.2">
      <c r="A36" s="33">
        <v>34</v>
      </c>
      <c r="B36" s="151" t="s">
        <v>30</v>
      </c>
      <c r="C36" s="81" t="s">
        <v>2</v>
      </c>
      <c r="D36" s="179"/>
      <c r="E36" s="179"/>
      <c r="F36" s="179">
        <v>395</v>
      </c>
      <c r="G36" s="93">
        <f t="shared" si="3"/>
        <v>395</v>
      </c>
      <c r="H36" s="93">
        <f t="shared" si="4"/>
        <v>395</v>
      </c>
      <c r="I36" s="93">
        <v>390</v>
      </c>
      <c r="J36" s="110">
        <f t="shared" si="5"/>
        <v>101.28205128205127</v>
      </c>
    </row>
    <row r="37" spans="1:10" ht="24.95" customHeight="1" x14ac:dyDescent="0.2">
      <c r="A37" s="33">
        <v>35</v>
      </c>
      <c r="B37" s="151" t="s">
        <v>127</v>
      </c>
      <c r="C37" s="81" t="s">
        <v>2</v>
      </c>
      <c r="D37" s="186"/>
      <c r="E37" s="179">
        <v>49.8</v>
      </c>
      <c r="F37" s="179">
        <v>58</v>
      </c>
      <c r="G37" s="93">
        <f t="shared" si="3"/>
        <v>53.9</v>
      </c>
      <c r="H37" s="93">
        <f t="shared" si="4"/>
        <v>53.9</v>
      </c>
      <c r="I37" s="93" t="s">
        <v>204</v>
      </c>
      <c r="J37" s="110" t="e">
        <f t="shared" si="5"/>
        <v>#VALUE!</v>
      </c>
    </row>
    <row r="38" spans="1:10" ht="24.95" customHeight="1" x14ac:dyDescent="0.2">
      <c r="A38" s="33">
        <v>36</v>
      </c>
      <c r="B38" s="151" t="s">
        <v>28</v>
      </c>
      <c r="C38" s="81" t="s">
        <v>2</v>
      </c>
      <c r="D38" s="179">
        <v>48</v>
      </c>
      <c r="E38" s="179">
        <v>54.4</v>
      </c>
      <c r="F38" s="186">
        <v>56</v>
      </c>
      <c r="G38" s="93">
        <f t="shared" si="3"/>
        <v>52.800000000000004</v>
      </c>
      <c r="H38" s="93">
        <f t="shared" si="4"/>
        <v>52.800000000000004</v>
      </c>
      <c r="I38" s="93">
        <v>57</v>
      </c>
      <c r="J38" s="110">
        <f t="shared" si="5"/>
        <v>92.631578947368425</v>
      </c>
    </row>
    <row r="39" spans="1:10" s="70" customFormat="1" ht="24.95" customHeight="1" x14ac:dyDescent="0.2">
      <c r="A39" s="33">
        <v>37</v>
      </c>
      <c r="B39" s="151" t="s">
        <v>21</v>
      </c>
      <c r="C39" s="81" t="s">
        <v>2</v>
      </c>
      <c r="D39" s="179">
        <v>85</v>
      </c>
      <c r="E39" s="179">
        <v>65</v>
      </c>
      <c r="F39" s="186">
        <v>75</v>
      </c>
      <c r="G39" s="93">
        <f t="shared" si="3"/>
        <v>75</v>
      </c>
      <c r="H39" s="93">
        <f t="shared" si="4"/>
        <v>75</v>
      </c>
      <c r="I39" s="93">
        <v>83.5</v>
      </c>
      <c r="J39" s="110">
        <f t="shared" si="5"/>
        <v>89.820359281437121</v>
      </c>
    </row>
    <row r="40" spans="1:10" ht="24.95" customHeight="1" x14ac:dyDescent="0.2">
      <c r="A40" s="33">
        <v>38</v>
      </c>
      <c r="B40" s="151" t="s">
        <v>137</v>
      </c>
      <c r="C40" s="81" t="s">
        <v>2</v>
      </c>
      <c r="D40" s="179">
        <v>74</v>
      </c>
      <c r="E40" s="179"/>
      <c r="F40" s="186">
        <v>85.71</v>
      </c>
      <c r="G40" s="93">
        <f t="shared" si="3"/>
        <v>79.85499999999999</v>
      </c>
      <c r="H40" s="93">
        <f t="shared" si="4"/>
        <v>79.85499999999999</v>
      </c>
      <c r="I40" s="93">
        <v>65</v>
      </c>
      <c r="J40" s="110">
        <f t="shared" si="5"/>
        <v>122.85384615384613</v>
      </c>
    </row>
    <row r="41" spans="1:10" ht="24.95" customHeight="1" x14ac:dyDescent="0.2">
      <c r="A41" s="33">
        <v>39</v>
      </c>
      <c r="B41" s="151" t="s">
        <v>22</v>
      </c>
      <c r="C41" s="81" t="s">
        <v>2</v>
      </c>
      <c r="D41" s="179">
        <v>63</v>
      </c>
      <c r="E41" s="179"/>
      <c r="F41" s="186"/>
      <c r="G41" s="93">
        <f t="shared" si="3"/>
        <v>63</v>
      </c>
      <c r="H41" s="93">
        <f t="shared" si="4"/>
        <v>63</v>
      </c>
      <c r="I41" s="93">
        <v>61</v>
      </c>
      <c r="J41" s="110">
        <f t="shared" si="5"/>
        <v>103.27868852459017</v>
      </c>
    </row>
    <row r="42" spans="1:10" ht="24.95" customHeight="1" x14ac:dyDescent="0.2">
      <c r="A42" s="33">
        <v>40</v>
      </c>
      <c r="B42" s="151" t="s">
        <v>23</v>
      </c>
      <c r="C42" s="81" t="s">
        <v>2</v>
      </c>
      <c r="D42" s="179">
        <v>43</v>
      </c>
      <c r="E42" s="179">
        <v>40.4</v>
      </c>
      <c r="F42" s="186">
        <v>45</v>
      </c>
      <c r="G42" s="93">
        <f t="shared" si="3"/>
        <v>42.800000000000004</v>
      </c>
      <c r="H42" s="93">
        <f t="shared" si="4"/>
        <v>42.800000000000004</v>
      </c>
      <c r="I42" s="93">
        <v>41</v>
      </c>
      <c r="J42" s="110">
        <f t="shared" si="5"/>
        <v>104.39024390243902</v>
      </c>
    </row>
    <row r="43" spans="1:10" ht="24.95" customHeight="1" x14ac:dyDescent="0.2">
      <c r="A43" s="33">
        <v>41</v>
      </c>
      <c r="B43" s="151" t="s">
        <v>27</v>
      </c>
      <c r="C43" s="81" t="s">
        <v>2</v>
      </c>
      <c r="D43" s="179">
        <v>42</v>
      </c>
      <c r="E43" s="179">
        <v>42.2</v>
      </c>
      <c r="F43" s="179">
        <v>46</v>
      </c>
      <c r="G43" s="93">
        <f t="shared" si="3"/>
        <v>43.4</v>
      </c>
      <c r="H43" s="93">
        <f t="shared" si="4"/>
        <v>43.4</v>
      </c>
      <c r="I43" s="93">
        <v>44</v>
      </c>
      <c r="J43" s="110">
        <f t="shared" si="5"/>
        <v>98.636363636363626</v>
      </c>
    </row>
    <row r="44" spans="1:10" ht="24.95" customHeight="1" x14ac:dyDescent="0.2">
      <c r="A44" s="33">
        <v>42</v>
      </c>
      <c r="B44" s="151" t="s">
        <v>26</v>
      </c>
      <c r="C44" s="81" t="s">
        <v>2</v>
      </c>
      <c r="D44" s="179">
        <v>59</v>
      </c>
      <c r="E44" s="179">
        <v>65</v>
      </c>
      <c r="F44" s="186">
        <v>64</v>
      </c>
      <c r="G44" s="93">
        <f t="shared" si="3"/>
        <v>62.666666666666664</v>
      </c>
      <c r="H44" s="93">
        <f t="shared" si="4"/>
        <v>62.666666666666664</v>
      </c>
      <c r="I44" s="93">
        <v>61</v>
      </c>
      <c r="J44" s="110">
        <f t="shared" si="5"/>
        <v>102.73224043715847</v>
      </c>
    </row>
    <row r="45" spans="1:10" ht="24.95" customHeight="1" x14ac:dyDescent="0.2">
      <c r="A45" s="33">
        <v>43</v>
      </c>
      <c r="B45" s="151" t="s">
        <v>24</v>
      </c>
      <c r="C45" s="81" t="s">
        <v>2</v>
      </c>
      <c r="D45" s="179"/>
      <c r="E45" s="186">
        <v>132</v>
      </c>
      <c r="F45" s="179">
        <v>130</v>
      </c>
      <c r="G45" s="93">
        <f t="shared" si="3"/>
        <v>131</v>
      </c>
      <c r="H45" s="93">
        <f t="shared" si="4"/>
        <v>131</v>
      </c>
      <c r="I45" s="93" t="s">
        <v>204</v>
      </c>
      <c r="J45" s="110" t="e">
        <f t="shared" si="5"/>
        <v>#VALUE!</v>
      </c>
    </row>
    <row r="46" spans="1:10" ht="24.95" customHeight="1" x14ac:dyDescent="0.2">
      <c r="A46" s="33">
        <v>44</v>
      </c>
      <c r="B46" s="151" t="s">
        <v>29</v>
      </c>
      <c r="C46" s="81" t="s">
        <v>2</v>
      </c>
      <c r="D46" s="179"/>
      <c r="E46" s="179">
        <v>187</v>
      </c>
      <c r="F46" s="179"/>
      <c r="G46" s="93">
        <f t="shared" si="3"/>
        <v>187</v>
      </c>
      <c r="H46" s="93">
        <f t="shared" si="4"/>
        <v>187</v>
      </c>
      <c r="I46" s="93">
        <v>187.14</v>
      </c>
      <c r="J46" s="110">
        <f t="shared" si="5"/>
        <v>99.925189697552639</v>
      </c>
    </row>
    <row r="47" spans="1:10" ht="24.95" customHeight="1" x14ac:dyDescent="0.2">
      <c r="A47" s="33">
        <v>45</v>
      </c>
      <c r="B47" s="151" t="s">
        <v>25</v>
      </c>
      <c r="C47" s="81" t="s">
        <v>2</v>
      </c>
      <c r="D47" s="179">
        <v>37</v>
      </c>
      <c r="E47" s="186">
        <v>40.4</v>
      </c>
      <c r="F47" s="186">
        <v>44</v>
      </c>
      <c r="G47" s="93">
        <f t="shared" si="3"/>
        <v>40.466666666666669</v>
      </c>
      <c r="H47" s="93">
        <f t="shared" si="4"/>
        <v>40.466666666666669</v>
      </c>
      <c r="I47" s="93">
        <v>44</v>
      </c>
      <c r="J47" s="110">
        <f t="shared" si="5"/>
        <v>91.969696969696983</v>
      </c>
    </row>
    <row r="48" spans="1:10" ht="24.95" customHeight="1" x14ac:dyDescent="0.2">
      <c r="A48" s="33">
        <v>46</v>
      </c>
      <c r="B48" s="151" t="s">
        <v>73</v>
      </c>
      <c r="C48" s="81" t="s">
        <v>2</v>
      </c>
      <c r="D48" s="179"/>
      <c r="E48" s="179">
        <v>215</v>
      </c>
      <c r="F48" s="179">
        <v>268.23</v>
      </c>
      <c r="G48" s="93">
        <f t="shared" si="3"/>
        <v>241.61500000000001</v>
      </c>
      <c r="H48" s="93">
        <f t="shared" si="4"/>
        <v>241.61500000000001</v>
      </c>
      <c r="I48" s="93">
        <v>241.5</v>
      </c>
      <c r="J48" s="110">
        <f t="shared" si="5"/>
        <v>100.04761904761905</v>
      </c>
    </row>
    <row r="49" spans="1:10" ht="24.95" customHeight="1" x14ac:dyDescent="0.2">
      <c r="A49" s="33">
        <v>47</v>
      </c>
      <c r="B49" s="151" t="s">
        <v>37</v>
      </c>
      <c r="C49" s="81" t="s">
        <v>2</v>
      </c>
      <c r="D49" s="186"/>
      <c r="E49" s="179"/>
      <c r="F49" s="179"/>
      <c r="G49" s="93" t="e">
        <f t="shared" si="3"/>
        <v>#DIV/0!</v>
      </c>
      <c r="H49" s="93" t="str">
        <f t="shared" si="4"/>
        <v/>
      </c>
      <c r="I49" s="93">
        <v>468</v>
      </c>
      <c r="J49" s="110" t="e">
        <f t="shared" si="5"/>
        <v>#VALUE!</v>
      </c>
    </row>
    <row r="50" spans="1:10" ht="24.95" customHeight="1" x14ac:dyDescent="0.2">
      <c r="A50" s="33">
        <v>48</v>
      </c>
      <c r="B50" s="151" t="s">
        <v>153</v>
      </c>
      <c r="C50" s="81" t="s">
        <v>2</v>
      </c>
      <c r="D50" s="186">
        <v>278</v>
      </c>
      <c r="E50" s="186">
        <v>343</v>
      </c>
      <c r="F50" s="179">
        <v>310</v>
      </c>
      <c r="G50" s="93">
        <f t="shared" si="3"/>
        <v>310.33333333333331</v>
      </c>
      <c r="H50" s="93">
        <f t="shared" si="4"/>
        <v>310.33333333333331</v>
      </c>
      <c r="I50" s="93">
        <v>316</v>
      </c>
      <c r="J50" s="110">
        <f t="shared" si="5"/>
        <v>98.206751054852319</v>
      </c>
    </row>
    <row r="51" spans="1:10" ht="24.95" customHeight="1" x14ac:dyDescent="0.2">
      <c r="A51" s="33">
        <v>49</v>
      </c>
      <c r="B51" s="151" t="s">
        <v>59</v>
      </c>
      <c r="C51" s="81" t="s">
        <v>2</v>
      </c>
      <c r="D51" s="186"/>
      <c r="E51" s="186">
        <v>2150</v>
      </c>
      <c r="F51" s="179"/>
      <c r="G51" s="93">
        <f t="shared" si="3"/>
        <v>2150</v>
      </c>
      <c r="H51" s="93">
        <f t="shared" si="4"/>
        <v>2150</v>
      </c>
      <c r="I51" s="93">
        <v>1950</v>
      </c>
      <c r="J51" s="110">
        <f t="shared" si="5"/>
        <v>110.25641025641026</v>
      </c>
    </row>
    <row r="52" spans="1:10" ht="24.95" customHeight="1" x14ac:dyDescent="0.2">
      <c r="A52" s="33">
        <v>50</v>
      </c>
      <c r="B52" s="151" t="s">
        <v>102</v>
      </c>
      <c r="C52" s="81" t="s">
        <v>2</v>
      </c>
      <c r="D52" s="186"/>
      <c r="E52" s="179">
        <v>165</v>
      </c>
      <c r="F52" s="179">
        <v>200</v>
      </c>
      <c r="G52" s="93">
        <f t="shared" si="3"/>
        <v>182.5</v>
      </c>
      <c r="H52" s="93">
        <f t="shared" si="4"/>
        <v>182.5</v>
      </c>
      <c r="I52" s="93">
        <v>220</v>
      </c>
      <c r="J52" s="110">
        <f t="shared" si="5"/>
        <v>82.954545454545453</v>
      </c>
    </row>
    <row r="53" spans="1:10" ht="24.95" customHeight="1" x14ac:dyDescent="0.2">
      <c r="A53" s="33">
        <v>51</v>
      </c>
      <c r="B53" s="151" t="s">
        <v>103</v>
      </c>
      <c r="C53" s="81" t="s">
        <v>2</v>
      </c>
      <c r="D53" s="179">
        <v>55</v>
      </c>
      <c r="E53" s="179">
        <v>30</v>
      </c>
      <c r="F53" s="179">
        <v>48</v>
      </c>
      <c r="G53" s="93">
        <f t="shared" si="3"/>
        <v>44.333333333333336</v>
      </c>
      <c r="H53" s="93">
        <f t="shared" si="4"/>
        <v>44.333333333333336</v>
      </c>
      <c r="I53" s="93">
        <v>43</v>
      </c>
      <c r="J53" s="152">
        <f t="shared" si="5"/>
        <v>103.10077519379846</v>
      </c>
    </row>
    <row r="54" spans="1:10" ht="24.95" customHeight="1" x14ac:dyDescent="0.2">
      <c r="A54" s="33">
        <v>52</v>
      </c>
      <c r="B54" s="151" t="s">
        <v>104</v>
      </c>
      <c r="C54" s="81" t="s">
        <v>2</v>
      </c>
      <c r="D54" s="179">
        <v>67</v>
      </c>
      <c r="E54" s="179"/>
      <c r="F54" s="186">
        <v>66</v>
      </c>
      <c r="G54" s="93">
        <f t="shared" si="3"/>
        <v>66.5</v>
      </c>
      <c r="H54" s="93">
        <f t="shared" si="4"/>
        <v>66.5</v>
      </c>
      <c r="I54" s="93">
        <v>63</v>
      </c>
      <c r="J54" s="110">
        <f t="shared" si="5"/>
        <v>105.55555555555556</v>
      </c>
    </row>
    <row r="55" spans="1:10" ht="24.95" customHeight="1" x14ac:dyDescent="0.2">
      <c r="A55" s="33">
        <v>53</v>
      </c>
      <c r="B55" s="151" t="s">
        <v>105</v>
      </c>
      <c r="C55" s="81" t="s">
        <v>2</v>
      </c>
      <c r="D55" s="179"/>
      <c r="E55" s="179">
        <v>235</v>
      </c>
      <c r="F55" s="179">
        <v>270</v>
      </c>
      <c r="G55" s="93">
        <f t="shared" si="3"/>
        <v>252.5</v>
      </c>
      <c r="H55" s="93">
        <f t="shared" si="4"/>
        <v>252.5</v>
      </c>
      <c r="I55" s="93">
        <v>275</v>
      </c>
      <c r="J55" s="152">
        <f t="shared" si="5"/>
        <v>91.818181818181827</v>
      </c>
    </row>
    <row r="56" spans="1:10" ht="24.95" customHeight="1" x14ac:dyDescent="0.2">
      <c r="A56" s="33">
        <v>54</v>
      </c>
      <c r="B56" s="151" t="s">
        <v>128</v>
      </c>
      <c r="C56" s="81" t="s">
        <v>2</v>
      </c>
      <c r="D56" s="179">
        <v>290</v>
      </c>
      <c r="E56" s="179"/>
      <c r="F56" s="179">
        <v>275</v>
      </c>
      <c r="G56" s="93">
        <f t="shared" si="3"/>
        <v>282.5</v>
      </c>
      <c r="H56" s="93">
        <f t="shared" si="4"/>
        <v>282.5</v>
      </c>
      <c r="I56" s="93">
        <v>295</v>
      </c>
      <c r="J56" s="110">
        <f t="shared" si="5"/>
        <v>95.762711864406782</v>
      </c>
    </row>
    <row r="57" spans="1:10" ht="24.95" customHeight="1" x14ac:dyDescent="0.2">
      <c r="A57" s="33">
        <v>55</v>
      </c>
      <c r="B57" s="151" t="s">
        <v>15</v>
      </c>
      <c r="C57" s="81" t="s">
        <v>89</v>
      </c>
      <c r="D57" s="179">
        <v>174</v>
      </c>
      <c r="E57" s="179">
        <v>165</v>
      </c>
      <c r="F57" s="179">
        <v>155</v>
      </c>
      <c r="G57" s="93">
        <f t="shared" si="3"/>
        <v>164.66666666666666</v>
      </c>
      <c r="H57" s="93">
        <f t="shared" si="4"/>
        <v>164.66666666666666</v>
      </c>
      <c r="I57" s="93">
        <v>149</v>
      </c>
      <c r="J57" s="110">
        <f t="shared" si="5"/>
        <v>110.51454138702461</v>
      </c>
    </row>
    <row r="58" spans="1:10" ht="24.95" customHeight="1" x14ac:dyDescent="0.2">
      <c r="A58" s="33">
        <v>56</v>
      </c>
      <c r="B58" s="68" t="s">
        <v>199</v>
      </c>
      <c r="C58" s="168" t="s">
        <v>2</v>
      </c>
      <c r="D58" s="179"/>
      <c r="E58" s="179"/>
      <c r="F58" s="179"/>
      <c r="G58" s="91" t="e">
        <f t="shared" si="3"/>
        <v>#DIV/0!</v>
      </c>
      <c r="H58" s="91" t="str">
        <f t="shared" si="4"/>
        <v/>
      </c>
      <c r="I58" s="91" t="s">
        <v>204</v>
      </c>
      <c r="J58" s="117" t="e">
        <f t="shared" si="5"/>
        <v>#VALUE!</v>
      </c>
    </row>
    <row r="59" spans="1:10" ht="24.95" customHeight="1" x14ac:dyDescent="0.2">
      <c r="A59" s="33">
        <v>57</v>
      </c>
      <c r="B59" s="68" t="s">
        <v>200</v>
      </c>
      <c r="C59" s="168" t="s">
        <v>2</v>
      </c>
      <c r="D59" s="179">
        <v>800</v>
      </c>
      <c r="E59" s="179">
        <v>965</v>
      </c>
      <c r="F59" s="179">
        <v>1025</v>
      </c>
      <c r="G59" s="91">
        <f t="shared" si="3"/>
        <v>930</v>
      </c>
      <c r="H59" s="91">
        <f t="shared" si="4"/>
        <v>930</v>
      </c>
      <c r="I59" s="91">
        <v>925</v>
      </c>
      <c r="J59" s="117">
        <f t="shared" si="5"/>
        <v>100.54054054054053</v>
      </c>
    </row>
    <row r="60" spans="1:10" ht="32.25" customHeight="1" x14ac:dyDescent="0.2">
      <c r="A60" s="33">
        <v>58</v>
      </c>
      <c r="B60" s="151" t="s">
        <v>85</v>
      </c>
      <c r="C60" s="81" t="s">
        <v>2</v>
      </c>
      <c r="D60" s="179">
        <v>182</v>
      </c>
      <c r="E60" s="179">
        <v>191</v>
      </c>
      <c r="F60" s="179">
        <v>205</v>
      </c>
      <c r="G60" s="93">
        <f t="shared" ref="G60:G86" si="6">AVERAGEIF(D60:F60,"&gt;0")</f>
        <v>192.66666666666666</v>
      </c>
      <c r="H60" s="93">
        <f t="shared" ref="H60:H86" si="7">IFERROR(G60,"")</f>
        <v>192.66666666666666</v>
      </c>
      <c r="I60" s="93">
        <v>193.66666666666666</v>
      </c>
      <c r="J60" s="110">
        <f t="shared" ref="J60:J86" si="8">H60/I60*100</f>
        <v>99.483648881239233</v>
      </c>
    </row>
    <row r="61" spans="1:10" ht="24.95" customHeight="1" x14ac:dyDescent="0.2">
      <c r="A61" s="33">
        <v>59</v>
      </c>
      <c r="B61" s="151" t="s">
        <v>106</v>
      </c>
      <c r="C61" s="81" t="s">
        <v>89</v>
      </c>
      <c r="D61" s="179">
        <v>89</v>
      </c>
      <c r="E61" s="179"/>
      <c r="F61" s="179"/>
      <c r="G61" s="93">
        <f t="shared" si="6"/>
        <v>89</v>
      </c>
      <c r="H61" s="93">
        <f t="shared" si="7"/>
        <v>89</v>
      </c>
      <c r="I61" s="93">
        <v>76.776666666666657</v>
      </c>
      <c r="J61" s="110">
        <f t="shared" si="8"/>
        <v>115.92063560977731</v>
      </c>
    </row>
    <row r="62" spans="1:10" ht="24.95" customHeight="1" x14ac:dyDescent="0.2">
      <c r="A62" s="33">
        <v>60</v>
      </c>
      <c r="B62" s="151" t="s">
        <v>129</v>
      </c>
      <c r="C62" s="81" t="s">
        <v>2</v>
      </c>
      <c r="D62" s="179">
        <v>290</v>
      </c>
      <c r="E62" s="179"/>
      <c r="F62" s="179">
        <v>310</v>
      </c>
      <c r="G62" s="93">
        <f t="shared" si="6"/>
        <v>300</v>
      </c>
      <c r="H62" s="93">
        <f t="shared" si="7"/>
        <v>300</v>
      </c>
      <c r="I62" s="93">
        <v>283</v>
      </c>
      <c r="J62" s="110">
        <f t="shared" si="8"/>
        <v>106.00706713780919</v>
      </c>
    </row>
    <row r="63" spans="1:10" ht="24.95" customHeight="1" x14ac:dyDescent="0.2">
      <c r="A63" s="33">
        <v>61</v>
      </c>
      <c r="B63" s="151" t="s">
        <v>130</v>
      </c>
      <c r="C63" s="81" t="s">
        <v>2</v>
      </c>
      <c r="D63" s="179">
        <v>356.66</v>
      </c>
      <c r="E63" s="179"/>
      <c r="F63" s="179">
        <v>306.66000000000003</v>
      </c>
      <c r="G63" s="93">
        <f t="shared" si="6"/>
        <v>331.66</v>
      </c>
      <c r="H63" s="93">
        <f t="shared" si="7"/>
        <v>331.66</v>
      </c>
      <c r="I63" s="93">
        <v>312.5</v>
      </c>
      <c r="J63" s="110">
        <f t="shared" si="8"/>
        <v>106.13120000000001</v>
      </c>
    </row>
    <row r="64" spans="1:10" ht="24.95" customHeight="1" x14ac:dyDescent="0.2">
      <c r="A64" s="33">
        <v>62</v>
      </c>
      <c r="B64" s="151" t="s">
        <v>17</v>
      </c>
      <c r="C64" s="81" t="s">
        <v>2</v>
      </c>
      <c r="D64" s="179"/>
      <c r="E64" s="179">
        <v>380</v>
      </c>
      <c r="F64" s="179"/>
      <c r="G64" s="93">
        <f t="shared" si="6"/>
        <v>380</v>
      </c>
      <c r="H64" s="93">
        <f t="shared" si="7"/>
        <v>380</v>
      </c>
      <c r="I64" s="93">
        <v>345</v>
      </c>
      <c r="J64" s="152">
        <f t="shared" si="8"/>
        <v>110.14492753623189</v>
      </c>
    </row>
    <row r="65" spans="1:10" ht="24.95" customHeight="1" x14ac:dyDescent="0.2">
      <c r="A65" s="33">
        <v>63</v>
      </c>
      <c r="B65" s="151" t="s">
        <v>107</v>
      </c>
      <c r="C65" s="81" t="s">
        <v>2</v>
      </c>
      <c r="D65" s="179"/>
      <c r="E65" s="179">
        <v>55</v>
      </c>
      <c r="F65" s="179"/>
      <c r="G65" s="93">
        <f t="shared" si="6"/>
        <v>55</v>
      </c>
      <c r="H65" s="93">
        <f t="shared" si="7"/>
        <v>55</v>
      </c>
      <c r="I65" s="93">
        <v>58</v>
      </c>
      <c r="J65" s="152">
        <f t="shared" si="8"/>
        <v>94.827586206896555</v>
      </c>
    </row>
    <row r="66" spans="1:10" ht="24.95" customHeight="1" x14ac:dyDescent="0.2">
      <c r="A66" s="33">
        <v>64</v>
      </c>
      <c r="B66" s="151" t="s">
        <v>154</v>
      </c>
      <c r="C66" s="81" t="s">
        <v>2</v>
      </c>
      <c r="D66" s="179"/>
      <c r="E66" s="179"/>
      <c r="F66" s="179">
        <v>290</v>
      </c>
      <c r="G66" s="93">
        <f t="shared" si="6"/>
        <v>290</v>
      </c>
      <c r="H66" s="93">
        <f t="shared" si="7"/>
        <v>290</v>
      </c>
      <c r="I66" s="93">
        <v>283</v>
      </c>
      <c r="J66" s="110">
        <f t="shared" si="8"/>
        <v>102.47349823321554</v>
      </c>
    </row>
    <row r="67" spans="1:10" ht="24.95" customHeight="1" x14ac:dyDescent="0.2">
      <c r="A67" s="33">
        <v>65</v>
      </c>
      <c r="B67" s="151" t="s">
        <v>20</v>
      </c>
      <c r="C67" s="81" t="s">
        <v>2</v>
      </c>
      <c r="D67" s="179">
        <v>50</v>
      </c>
      <c r="E67" s="179">
        <v>46.9</v>
      </c>
      <c r="F67" s="179">
        <v>56</v>
      </c>
      <c r="G67" s="93">
        <f t="shared" si="6"/>
        <v>50.966666666666669</v>
      </c>
      <c r="H67" s="93">
        <f t="shared" si="7"/>
        <v>50.966666666666669</v>
      </c>
      <c r="I67" s="93">
        <v>49</v>
      </c>
      <c r="J67" s="110">
        <f t="shared" si="8"/>
        <v>104.01360544217688</v>
      </c>
    </row>
    <row r="68" spans="1:10" ht="24.95" customHeight="1" x14ac:dyDescent="0.2">
      <c r="A68" s="33">
        <v>66</v>
      </c>
      <c r="B68" s="151" t="s">
        <v>13</v>
      </c>
      <c r="C68" s="81" t="s">
        <v>2</v>
      </c>
      <c r="D68" s="179"/>
      <c r="E68" s="179"/>
      <c r="F68" s="179"/>
      <c r="G68" s="93" t="e">
        <f t="shared" si="6"/>
        <v>#DIV/0!</v>
      </c>
      <c r="H68" s="93" t="str">
        <f t="shared" si="7"/>
        <v/>
      </c>
      <c r="I68" s="93" t="s">
        <v>204</v>
      </c>
      <c r="J68" s="110" t="e">
        <f t="shared" si="8"/>
        <v>#VALUE!</v>
      </c>
    </row>
    <row r="69" spans="1:10" ht="24.95" customHeight="1" x14ac:dyDescent="0.2">
      <c r="A69" s="33">
        <v>67</v>
      </c>
      <c r="B69" s="151" t="s">
        <v>155</v>
      </c>
      <c r="C69" s="81" t="s">
        <v>2</v>
      </c>
      <c r="D69" s="179">
        <v>471</v>
      </c>
      <c r="E69" s="186"/>
      <c r="F69" s="179">
        <v>480</v>
      </c>
      <c r="G69" s="93">
        <f t="shared" si="6"/>
        <v>475.5</v>
      </c>
      <c r="H69" s="93">
        <f t="shared" si="7"/>
        <v>475.5</v>
      </c>
      <c r="I69" s="93">
        <v>480</v>
      </c>
      <c r="J69" s="110">
        <f t="shared" si="8"/>
        <v>99.0625</v>
      </c>
    </row>
    <row r="70" spans="1:10" ht="24.95" customHeight="1" x14ac:dyDescent="0.2">
      <c r="A70" s="33">
        <v>68</v>
      </c>
      <c r="B70" s="151" t="s">
        <v>156</v>
      </c>
      <c r="C70" s="81" t="s">
        <v>2</v>
      </c>
      <c r="D70" s="179"/>
      <c r="E70" s="179"/>
      <c r="F70" s="179"/>
      <c r="G70" s="93" t="e">
        <f t="shared" si="6"/>
        <v>#DIV/0!</v>
      </c>
      <c r="H70" s="93" t="str">
        <f t="shared" si="7"/>
        <v/>
      </c>
      <c r="I70" s="93" t="s">
        <v>204</v>
      </c>
      <c r="J70" s="110" t="e">
        <f t="shared" si="8"/>
        <v>#VALUE!</v>
      </c>
    </row>
    <row r="71" spans="1:10" ht="24.95" customHeight="1" x14ac:dyDescent="0.2">
      <c r="A71" s="33">
        <v>69</v>
      </c>
      <c r="B71" s="151" t="s">
        <v>157</v>
      </c>
      <c r="C71" s="81" t="s">
        <v>2</v>
      </c>
      <c r="D71" s="179"/>
      <c r="E71" s="179">
        <v>142.5</v>
      </c>
      <c r="F71" s="179">
        <v>160</v>
      </c>
      <c r="G71" s="93">
        <f t="shared" si="6"/>
        <v>151.25</v>
      </c>
      <c r="H71" s="93">
        <f t="shared" si="7"/>
        <v>151.25</v>
      </c>
      <c r="I71" s="93">
        <v>156</v>
      </c>
      <c r="J71" s="110">
        <f t="shared" si="8"/>
        <v>96.955128205128204</v>
      </c>
    </row>
    <row r="72" spans="1:10" ht="24.95" customHeight="1" x14ac:dyDescent="0.2">
      <c r="A72" s="33">
        <v>70</v>
      </c>
      <c r="B72" s="151" t="s">
        <v>139</v>
      </c>
      <c r="C72" s="81" t="s">
        <v>2</v>
      </c>
      <c r="D72" s="179"/>
      <c r="E72" s="179">
        <v>137.5</v>
      </c>
      <c r="F72" s="179"/>
      <c r="G72" s="93">
        <f t="shared" si="6"/>
        <v>137.5</v>
      </c>
      <c r="H72" s="93">
        <f t="shared" si="7"/>
        <v>137.5</v>
      </c>
      <c r="I72" s="93">
        <v>137</v>
      </c>
      <c r="J72" s="110">
        <f t="shared" si="8"/>
        <v>100.36496350364963</v>
      </c>
    </row>
    <row r="73" spans="1:10" ht="24.95" customHeight="1" x14ac:dyDescent="0.2">
      <c r="A73" s="33">
        <v>71</v>
      </c>
      <c r="B73" s="151" t="s">
        <v>75</v>
      </c>
      <c r="C73" s="81" t="s">
        <v>2</v>
      </c>
      <c r="D73" s="179"/>
      <c r="E73" s="179"/>
      <c r="F73" s="179"/>
      <c r="G73" s="93" t="e">
        <f t="shared" si="6"/>
        <v>#DIV/0!</v>
      </c>
      <c r="H73" s="93" t="str">
        <f t="shared" si="7"/>
        <v/>
      </c>
      <c r="I73" s="93">
        <v>1260</v>
      </c>
      <c r="J73" s="110" t="e">
        <f t="shared" si="8"/>
        <v>#VALUE!</v>
      </c>
    </row>
    <row r="74" spans="1:10" ht="24.95" customHeight="1" x14ac:dyDescent="0.2">
      <c r="A74" s="33">
        <v>72</v>
      </c>
      <c r="B74" s="151" t="s">
        <v>108</v>
      </c>
      <c r="C74" s="81" t="s">
        <v>2</v>
      </c>
      <c r="D74" s="179"/>
      <c r="E74" s="179"/>
      <c r="F74" s="179"/>
      <c r="G74" s="93" t="e">
        <f t="shared" si="6"/>
        <v>#DIV/0!</v>
      </c>
      <c r="H74" s="93" t="str">
        <f t="shared" si="7"/>
        <v/>
      </c>
      <c r="I74" s="93" t="s">
        <v>204</v>
      </c>
      <c r="J74" s="110" t="e">
        <f t="shared" si="8"/>
        <v>#VALUE!</v>
      </c>
    </row>
    <row r="75" spans="1:10" ht="24.95" customHeight="1" x14ac:dyDescent="0.2">
      <c r="A75" s="33">
        <v>73</v>
      </c>
      <c r="B75" s="151" t="s">
        <v>55</v>
      </c>
      <c r="C75" s="81" t="s">
        <v>2</v>
      </c>
      <c r="D75" s="179">
        <v>167</v>
      </c>
      <c r="E75" s="179">
        <v>210</v>
      </c>
      <c r="F75" s="179"/>
      <c r="G75" s="93">
        <f t="shared" si="6"/>
        <v>188.5</v>
      </c>
      <c r="H75" s="93">
        <f t="shared" si="7"/>
        <v>188.5</v>
      </c>
      <c r="I75" s="93">
        <v>215</v>
      </c>
      <c r="J75" s="110">
        <f t="shared" si="8"/>
        <v>87.674418604651166</v>
      </c>
    </row>
    <row r="76" spans="1:10" ht="24.95" customHeight="1" x14ac:dyDescent="0.2">
      <c r="A76" s="33">
        <v>74</v>
      </c>
      <c r="B76" s="151" t="s">
        <v>52</v>
      </c>
      <c r="C76" s="81" t="s">
        <v>2</v>
      </c>
      <c r="D76" s="179"/>
      <c r="E76" s="179"/>
      <c r="F76" s="179">
        <v>210</v>
      </c>
      <c r="G76" s="93">
        <f t="shared" si="6"/>
        <v>210</v>
      </c>
      <c r="H76" s="93">
        <f t="shared" si="7"/>
        <v>210</v>
      </c>
      <c r="I76" s="93">
        <v>290</v>
      </c>
      <c r="J76" s="110">
        <f t="shared" si="8"/>
        <v>72.41379310344827</v>
      </c>
    </row>
    <row r="77" spans="1:10" ht="24.95" customHeight="1" x14ac:dyDescent="0.2">
      <c r="A77" s="33">
        <v>75</v>
      </c>
      <c r="B77" s="151" t="s">
        <v>109</v>
      </c>
      <c r="C77" s="81" t="s">
        <v>2</v>
      </c>
      <c r="D77" s="179">
        <v>235</v>
      </c>
      <c r="E77" s="179"/>
      <c r="F77" s="179">
        <v>161.11000000000001</v>
      </c>
      <c r="G77" s="93">
        <f t="shared" si="6"/>
        <v>198.05500000000001</v>
      </c>
      <c r="H77" s="93">
        <f t="shared" si="7"/>
        <v>198.05500000000001</v>
      </c>
      <c r="I77" s="93">
        <v>218.33333333333334</v>
      </c>
      <c r="J77" s="110">
        <f t="shared" si="8"/>
        <v>90.712213740458012</v>
      </c>
    </row>
    <row r="78" spans="1:10" ht="24.95" customHeight="1" x14ac:dyDescent="0.2">
      <c r="A78" s="33">
        <v>76</v>
      </c>
      <c r="B78" s="151" t="s">
        <v>110</v>
      </c>
      <c r="C78" s="81" t="s">
        <v>2</v>
      </c>
      <c r="D78" s="186"/>
      <c r="E78" s="179"/>
      <c r="F78" s="179"/>
      <c r="G78" s="93" t="e">
        <f t="shared" si="6"/>
        <v>#DIV/0!</v>
      </c>
      <c r="H78" s="93" t="str">
        <f t="shared" si="7"/>
        <v/>
      </c>
      <c r="I78" s="93">
        <v>350</v>
      </c>
      <c r="J78" s="152" t="e">
        <f t="shared" si="8"/>
        <v>#VALUE!</v>
      </c>
    </row>
    <row r="79" spans="1:10" ht="24.95" customHeight="1" x14ac:dyDescent="0.2">
      <c r="A79" s="33">
        <v>77</v>
      </c>
      <c r="B79" s="151" t="s">
        <v>14</v>
      </c>
      <c r="C79" s="81" t="s">
        <v>2</v>
      </c>
      <c r="D79" s="186">
        <v>328</v>
      </c>
      <c r="E79" s="179"/>
      <c r="F79" s="179"/>
      <c r="G79" s="93">
        <f t="shared" si="6"/>
        <v>328</v>
      </c>
      <c r="H79" s="93">
        <f t="shared" si="7"/>
        <v>328</v>
      </c>
      <c r="I79" s="93">
        <v>312.5</v>
      </c>
      <c r="J79" s="110">
        <f t="shared" si="8"/>
        <v>104.96000000000001</v>
      </c>
    </row>
    <row r="80" spans="1:10" ht="24.95" customHeight="1" x14ac:dyDescent="0.2">
      <c r="A80" s="33">
        <v>78</v>
      </c>
      <c r="B80" s="151" t="s">
        <v>158</v>
      </c>
      <c r="C80" s="81" t="s">
        <v>2</v>
      </c>
      <c r="D80" s="179"/>
      <c r="E80" s="179">
        <v>266</v>
      </c>
      <c r="F80" s="179">
        <v>275.77</v>
      </c>
      <c r="G80" s="93">
        <f t="shared" si="6"/>
        <v>270.88499999999999</v>
      </c>
      <c r="H80" s="93">
        <f t="shared" si="7"/>
        <v>270.88499999999999</v>
      </c>
      <c r="I80" s="93">
        <v>246.405</v>
      </c>
      <c r="J80" s="110">
        <f t="shared" si="8"/>
        <v>109.93486333475376</v>
      </c>
    </row>
    <row r="81" spans="1:10" ht="24.95" customHeight="1" x14ac:dyDescent="0.2">
      <c r="A81" s="33">
        <v>79</v>
      </c>
      <c r="B81" s="151" t="s">
        <v>42</v>
      </c>
      <c r="C81" s="81" t="s">
        <v>2</v>
      </c>
      <c r="D81" s="179">
        <v>162</v>
      </c>
      <c r="E81" s="179">
        <v>220</v>
      </c>
      <c r="F81" s="179"/>
      <c r="G81" s="93">
        <f t="shared" si="6"/>
        <v>191</v>
      </c>
      <c r="H81" s="93">
        <f t="shared" si="7"/>
        <v>191</v>
      </c>
      <c r="I81" s="93">
        <v>224</v>
      </c>
      <c r="J81" s="110">
        <f t="shared" si="8"/>
        <v>85.267857142857139</v>
      </c>
    </row>
    <row r="82" spans="1:10" ht="24.95" customHeight="1" x14ac:dyDescent="0.2">
      <c r="A82" s="33">
        <v>80</v>
      </c>
      <c r="B82" s="151" t="s">
        <v>44</v>
      </c>
      <c r="C82" s="81" t="s">
        <v>2</v>
      </c>
      <c r="D82" s="179"/>
      <c r="E82" s="179">
        <v>285</v>
      </c>
      <c r="F82" s="179">
        <v>237.83</v>
      </c>
      <c r="G82" s="93">
        <f t="shared" si="6"/>
        <v>261.41500000000002</v>
      </c>
      <c r="H82" s="93">
        <f t="shared" si="7"/>
        <v>261.41500000000002</v>
      </c>
      <c r="I82" s="93">
        <v>265</v>
      </c>
      <c r="J82" s="110">
        <f t="shared" si="8"/>
        <v>98.647169811320765</v>
      </c>
    </row>
    <row r="83" spans="1:10" ht="24.95" customHeight="1" x14ac:dyDescent="0.2">
      <c r="A83" s="33">
        <v>81</v>
      </c>
      <c r="B83" s="151" t="s">
        <v>33</v>
      </c>
      <c r="C83" s="81" t="s">
        <v>2</v>
      </c>
      <c r="D83" s="179">
        <v>201.66</v>
      </c>
      <c r="E83" s="179"/>
      <c r="F83" s="179"/>
      <c r="G83" s="93">
        <f t="shared" si="6"/>
        <v>201.66</v>
      </c>
      <c r="H83" s="93">
        <f t="shared" si="7"/>
        <v>201.66</v>
      </c>
      <c r="I83" s="93">
        <v>200</v>
      </c>
      <c r="J83" s="110">
        <f t="shared" si="8"/>
        <v>100.83</v>
      </c>
    </row>
    <row r="84" spans="1:10" ht="24.95" customHeight="1" x14ac:dyDescent="0.2">
      <c r="A84" s="33">
        <v>82</v>
      </c>
      <c r="B84" s="151" t="s">
        <v>46</v>
      </c>
      <c r="C84" s="81" t="s">
        <v>2</v>
      </c>
      <c r="D84" s="179">
        <v>228</v>
      </c>
      <c r="E84" s="179">
        <v>210</v>
      </c>
      <c r="F84" s="179">
        <v>210</v>
      </c>
      <c r="G84" s="93">
        <f t="shared" si="6"/>
        <v>216</v>
      </c>
      <c r="H84" s="93">
        <f t="shared" si="7"/>
        <v>216</v>
      </c>
      <c r="I84" s="93">
        <v>237</v>
      </c>
      <c r="J84" s="110">
        <f t="shared" si="8"/>
        <v>91.139240506329116</v>
      </c>
    </row>
    <row r="85" spans="1:10" ht="24.95" customHeight="1" x14ac:dyDescent="0.2">
      <c r="A85" s="33">
        <v>83</v>
      </c>
      <c r="B85" s="151" t="s">
        <v>159</v>
      </c>
      <c r="C85" s="153" t="s">
        <v>2</v>
      </c>
      <c r="D85" s="179"/>
      <c r="E85" s="179"/>
      <c r="F85" s="179"/>
      <c r="G85" s="93" t="e">
        <f t="shared" si="6"/>
        <v>#DIV/0!</v>
      </c>
      <c r="H85" s="93" t="str">
        <f t="shared" si="7"/>
        <v/>
      </c>
      <c r="I85" s="93" t="s">
        <v>204</v>
      </c>
      <c r="J85" s="110" t="e">
        <f t="shared" si="8"/>
        <v>#VALUE!</v>
      </c>
    </row>
    <row r="86" spans="1:10" ht="24.95" customHeight="1" x14ac:dyDescent="0.2">
      <c r="A86" s="33">
        <v>84</v>
      </c>
      <c r="B86" s="151" t="s">
        <v>160</v>
      </c>
      <c r="C86" s="153" t="s">
        <v>2</v>
      </c>
      <c r="D86" s="179"/>
      <c r="E86" s="179"/>
      <c r="F86" s="179"/>
      <c r="G86" s="93" t="e">
        <f t="shared" si="6"/>
        <v>#DIV/0!</v>
      </c>
      <c r="H86" s="93" t="str">
        <f t="shared" si="7"/>
        <v/>
      </c>
      <c r="I86" s="93" t="s">
        <v>204</v>
      </c>
      <c r="J86" s="110" t="e">
        <f t="shared" si="8"/>
        <v>#VALUE!</v>
      </c>
    </row>
    <row r="87" spans="1:10" ht="24.95" customHeight="1" x14ac:dyDescent="0.2">
      <c r="A87" s="33">
        <v>85</v>
      </c>
      <c r="B87" s="151" t="s">
        <v>161</v>
      </c>
      <c r="C87" s="153" t="s">
        <v>2</v>
      </c>
      <c r="D87" s="179"/>
      <c r="E87" s="179"/>
      <c r="F87" s="179"/>
      <c r="G87" s="93" t="e">
        <f t="shared" ref="G87:G115" si="9">AVERAGEIF(D87:F87,"&gt;0")</f>
        <v>#DIV/0!</v>
      </c>
      <c r="H87" s="93" t="str">
        <f t="shared" ref="H87:H115" si="10">IFERROR(G87,"")</f>
        <v/>
      </c>
      <c r="I87" s="93" t="s">
        <v>204</v>
      </c>
      <c r="J87" s="110" t="e">
        <f t="shared" ref="J87:J115" si="11">H87/I87*100</f>
        <v>#VALUE!</v>
      </c>
    </row>
    <row r="88" spans="1:10" ht="24.95" customHeight="1" x14ac:dyDescent="0.2">
      <c r="A88" s="33">
        <v>86</v>
      </c>
      <c r="B88" s="151" t="s">
        <v>162</v>
      </c>
      <c r="C88" s="153" t="s">
        <v>2</v>
      </c>
      <c r="D88" s="179"/>
      <c r="E88" s="179"/>
      <c r="F88" s="179"/>
      <c r="G88" s="93" t="e">
        <f t="shared" si="9"/>
        <v>#DIV/0!</v>
      </c>
      <c r="H88" s="93" t="str">
        <f t="shared" si="10"/>
        <v/>
      </c>
      <c r="I88" s="93">
        <v>810</v>
      </c>
      <c r="J88" s="110" t="e">
        <f t="shared" si="11"/>
        <v>#VALUE!</v>
      </c>
    </row>
    <row r="89" spans="1:10" ht="24.95" customHeight="1" x14ac:dyDescent="0.2">
      <c r="A89" s="33">
        <v>87</v>
      </c>
      <c r="B89" s="151" t="s">
        <v>138</v>
      </c>
      <c r="C89" s="81" t="s">
        <v>2</v>
      </c>
      <c r="D89" s="179"/>
      <c r="E89" s="179"/>
      <c r="F89" s="179"/>
      <c r="G89" s="93" t="e">
        <f t="shared" si="9"/>
        <v>#DIV/0!</v>
      </c>
      <c r="H89" s="93" t="str">
        <f t="shared" si="10"/>
        <v/>
      </c>
      <c r="I89" s="93" t="s">
        <v>204</v>
      </c>
      <c r="J89" s="152" t="e">
        <f t="shared" si="11"/>
        <v>#VALUE!</v>
      </c>
    </row>
    <row r="90" spans="1:10" ht="24.95" customHeight="1" x14ac:dyDescent="0.2">
      <c r="A90" s="33">
        <v>88</v>
      </c>
      <c r="B90" s="151" t="s">
        <v>76</v>
      </c>
      <c r="C90" s="81" t="s">
        <v>2</v>
      </c>
      <c r="D90" s="179"/>
      <c r="E90" s="179">
        <v>440</v>
      </c>
      <c r="F90" s="179"/>
      <c r="G90" s="93">
        <f t="shared" si="9"/>
        <v>440</v>
      </c>
      <c r="H90" s="93">
        <f t="shared" si="10"/>
        <v>440</v>
      </c>
      <c r="I90" s="93">
        <v>481.5</v>
      </c>
      <c r="J90" s="110">
        <f t="shared" si="11"/>
        <v>91.381100726895113</v>
      </c>
    </row>
    <row r="91" spans="1:10" ht="24.95" customHeight="1" x14ac:dyDescent="0.2">
      <c r="A91" s="33">
        <v>89</v>
      </c>
      <c r="B91" s="151" t="s">
        <v>31</v>
      </c>
      <c r="C91" s="81" t="s">
        <v>2</v>
      </c>
      <c r="D91" s="179">
        <v>100</v>
      </c>
      <c r="E91" s="186">
        <v>107</v>
      </c>
      <c r="F91" s="186">
        <v>105</v>
      </c>
      <c r="G91" s="93">
        <f t="shared" si="9"/>
        <v>104</v>
      </c>
      <c r="H91" s="93">
        <f t="shared" si="10"/>
        <v>104</v>
      </c>
      <c r="I91" s="93">
        <v>95</v>
      </c>
      <c r="J91" s="110">
        <f t="shared" si="11"/>
        <v>109.47368421052633</v>
      </c>
    </row>
    <row r="92" spans="1:10" ht="24.95" customHeight="1" x14ac:dyDescent="0.2">
      <c r="A92" s="33">
        <v>90</v>
      </c>
      <c r="B92" s="151" t="s">
        <v>111</v>
      </c>
      <c r="C92" s="81" t="s">
        <v>2</v>
      </c>
      <c r="D92" s="179"/>
      <c r="E92" s="179">
        <v>30</v>
      </c>
      <c r="F92" s="179">
        <v>56</v>
      </c>
      <c r="G92" s="93">
        <f t="shared" si="9"/>
        <v>43</v>
      </c>
      <c r="H92" s="93">
        <f t="shared" si="10"/>
        <v>43</v>
      </c>
      <c r="I92" s="93">
        <v>43</v>
      </c>
      <c r="J92" s="152">
        <f t="shared" si="11"/>
        <v>100</v>
      </c>
    </row>
    <row r="93" spans="1:10" ht="24.95" customHeight="1" x14ac:dyDescent="0.2">
      <c r="A93" s="33">
        <v>91</v>
      </c>
      <c r="B93" s="151" t="s">
        <v>163</v>
      </c>
      <c r="C93" s="81" t="s">
        <v>2</v>
      </c>
      <c r="D93" s="186"/>
      <c r="E93" s="179">
        <v>392</v>
      </c>
      <c r="F93" s="186">
        <v>370</v>
      </c>
      <c r="G93" s="93">
        <f t="shared" si="9"/>
        <v>381</v>
      </c>
      <c r="H93" s="93">
        <f t="shared" si="10"/>
        <v>381</v>
      </c>
      <c r="I93" s="93">
        <v>282</v>
      </c>
      <c r="J93" s="110">
        <f t="shared" si="11"/>
        <v>135.10638297872339</v>
      </c>
    </row>
    <row r="94" spans="1:10" ht="24.95" customHeight="1" x14ac:dyDescent="0.2">
      <c r="A94" s="33">
        <v>92</v>
      </c>
      <c r="B94" s="151" t="s">
        <v>112</v>
      </c>
      <c r="C94" s="81" t="s">
        <v>2</v>
      </c>
      <c r="D94" s="179"/>
      <c r="E94" s="179"/>
      <c r="F94" s="179"/>
      <c r="G94" s="93" t="e">
        <f t="shared" si="9"/>
        <v>#DIV/0!</v>
      </c>
      <c r="H94" s="93" t="str">
        <f t="shared" si="10"/>
        <v/>
      </c>
      <c r="I94" s="93" t="s">
        <v>204</v>
      </c>
      <c r="J94" s="110" t="e">
        <f t="shared" si="11"/>
        <v>#VALUE!</v>
      </c>
    </row>
    <row r="95" spans="1:10" ht="24.95" customHeight="1" x14ac:dyDescent="0.2">
      <c r="A95" s="33">
        <v>93</v>
      </c>
      <c r="B95" s="151" t="s">
        <v>18</v>
      </c>
      <c r="C95" s="81" t="s">
        <v>2</v>
      </c>
      <c r="D95" s="179">
        <v>380</v>
      </c>
      <c r="E95" s="179">
        <v>300</v>
      </c>
      <c r="F95" s="179"/>
      <c r="G95" s="93">
        <f t="shared" si="9"/>
        <v>340</v>
      </c>
      <c r="H95" s="93">
        <f t="shared" si="10"/>
        <v>340</v>
      </c>
      <c r="I95" s="93" t="s">
        <v>204</v>
      </c>
      <c r="J95" s="110" t="e">
        <f t="shared" si="11"/>
        <v>#VALUE!</v>
      </c>
    </row>
    <row r="96" spans="1:10" ht="24.95" customHeight="1" x14ac:dyDescent="0.2">
      <c r="A96" s="33">
        <v>94</v>
      </c>
      <c r="B96" s="151" t="s">
        <v>113</v>
      </c>
      <c r="C96" s="81" t="s">
        <v>2</v>
      </c>
      <c r="D96" s="179"/>
      <c r="E96" s="179"/>
      <c r="F96" s="179"/>
      <c r="G96" s="93" t="e">
        <f t="shared" si="9"/>
        <v>#DIV/0!</v>
      </c>
      <c r="H96" s="93" t="str">
        <f t="shared" si="10"/>
        <v/>
      </c>
      <c r="I96" s="93" t="s">
        <v>204</v>
      </c>
      <c r="J96" s="110" t="e">
        <f t="shared" si="11"/>
        <v>#VALUE!</v>
      </c>
    </row>
    <row r="97" spans="1:10" ht="21" customHeight="1" x14ac:dyDescent="0.2">
      <c r="A97" s="33">
        <v>95</v>
      </c>
      <c r="B97" s="151" t="s">
        <v>164</v>
      </c>
      <c r="C97" s="81" t="s">
        <v>61</v>
      </c>
      <c r="D97" s="179"/>
      <c r="E97" s="179">
        <v>0</v>
      </c>
      <c r="F97" s="179"/>
      <c r="G97" s="93" t="e">
        <f t="shared" si="9"/>
        <v>#DIV/0!</v>
      </c>
      <c r="H97" s="93" t="str">
        <f t="shared" si="10"/>
        <v/>
      </c>
      <c r="I97" s="93" t="s">
        <v>204</v>
      </c>
      <c r="J97" s="110" t="e">
        <f t="shared" si="11"/>
        <v>#VALUE!</v>
      </c>
    </row>
    <row r="98" spans="1:10" ht="17.25" customHeight="1" x14ac:dyDescent="0.2">
      <c r="A98" s="33">
        <v>96</v>
      </c>
      <c r="B98" s="151" t="s">
        <v>165</v>
      </c>
      <c r="C98" s="81" t="s">
        <v>61</v>
      </c>
      <c r="D98" s="179">
        <v>0</v>
      </c>
      <c r="E98" s="179">
        <v>110</v>
      </c>
      <c r="F98" s="179"/>
      <c r="G98" s="93">
        <f t="shared" si="9"/>
        <v>110</v>
      </c>
      <c r="H98" s="93">
        <f t="shared" si="10"/>
        <v>110</v>
      </c>
      <c r="I98" s="93">
        <v>97</v>
      </c>
      <c r="J98" s="110">
        <f t="shared" si="11"/>
        <v>113.4020618556701</v>
      </c>
    </row>
    <row r="99" spans="1:10" ht="21" customHeight="1" x14ac:dyDescent="0.2">
      <c r="A99" s="33">
        <v>97</v>
      </c>
      <c r="B99" s="151" t="s">
        <v>36</v>
      </c>
      <c r="C99" s="81" t="s">
        <v>61</v>
      </c>
      <c r="D99" s="179">
        <v>27</v>
      </c>
      <c r="E99" s="179"/>
      <c r="F99" s="179"/>
      <c r="G99" s="93">
        <f t="shared" si="9"/>
        <v>27</v>
      </c>
      <c r="H99" s="93">
        <f t="shared" si="10"/>
        <v>27</v>
      </c>
      <c r="I99" s="93">
        <v>24.5</v>
      </c>
      <c r="J99" s="110">
        <f t="shared" si="11"/>
        <v>110.20408163265304</v>
      </c>
    </row>
    <row r="100" spans="1:10" ht="21" customHeight="1" x14ac:dyDescent="0.2">
      <c r="A100" s="33">
        <v>98</v>
      </c>
      <c r="B100" s="151" t="s">
        <v>35</v>
      </c>
      <c r="C100" s="81" t="s">
        <v>61</v>
      </c>
      <c r="D100" s="179">
        <v>77</v>
      </c>
      <c r="E100" s="179">
        <v>110</v>
      </c>
      <c r="F100" s="179">
        <v>135</v>
      </c>
      <c r="G100" s="93">
        <f t="shared" si="9"/>
        <v>107.33333333333333</v>
      </c>
      <c r="H100" s="93">
        <f t="shared" si="10"/>
        <v>107.33333333333333</v>
      </c>
      <c r="I100" s="93">
        <v>102.33333333333333</v>
      </c>
      <c r="J100" s="110">
        <f t="shared" si="11"/>
        <v>104.88599348534203</v>
      </c>
    </row>
    <row r="101" spans="1:10" ht="21" customHeight="1" x14ac:dyDescent="0.2">
      <c r="A101" s="33">
        <v>99</v>
      </c>
      <c r="B101" s="151" t="s">
        <v>114</v>
      </c>
      <c r="C101" s="81" t="s">
        <v>2</v>
      </c>
      <c r="D101" s="179">
        <v>22</v>
      </c>
      <c r="E101" s="179">
        <v>14</v>
      </c>
      <c r="F101" s="179">
        <v>0</v>
      </c>
      <c r="G101" s="93">
        <f t="shared" si="9"/>
        <v>18</v>
      </c>
      <c r="H101" s="93">
        <f t="shared" si="10"/>
        <v>18</v>
      </c>
      <c r="I101" s="93">
        <v>25.666666666666668</v>
      </c>
      <c r="J101" s="110">
        <f t="shared" si="11"/>
        <v>70.129870129870127</v>
      </c>
    </row>
    <row r="102" spans="1:10" ht="21" customHeight="1" x14ac:dyDescent="0.2">
      <c r="A102" s="33">
        <v>100</v>
      </c>
      <c r="B102" s="151" t="s">
        <v>86</v>
      </c>
      <c r="C102" s="81" t="s">
        <v>2</v>
      </c>
      <c r="D102" s="179">
        <v>285</v>
      </c>
      <c r="E102" s="179">
        <v>140</v>
      </c>
      <c r="F102" s="179">
        <v>295</v>
      </c>
      <c r="G102" s="93">
        <f t="shared" si="9"/>
        <v>240</v>
      </c>
      <c r="H102" s="93">
        <f t="shared" si="10"/>
        <v>240</v>
      </c>
      <c r="I102" s="93">
        <v>231.5</v>
      </c>
      <c r="J102" s="110">
        <f t="shared" si="11"/>
        <v>103.67170626349893</v>
      </c>
    </row>
    <row r="103" spans="1:10" ht="21" customHeight="1" x14ac:dyDescent="0.2">
      <c r="A103" s="33">
        <v>101</v>
      </c>
      <c r="B103" s="151" t="s">
        <v>40</v>
      </c>
      <c r="C103" s="81" t="s">
        <v>2</v>
      </c>
      <c r="D103" s="179">
        <v>180</v>
      </c>
      <c r="E103" s="179">
        <v>155</v>
      </c>
      <c r="F103" s="179">
        <v>190</v>
      </c>
      <c r="G103" s="93">
        <f t="shared" si="9"/>
        <v>175</v>
      </c>
      <c r="H103" s="93">
        <f t="shared" si="10"/>
        <v>175</v>
      </c>
      <c r="I103" s="93">
        <v>210</v>
      </c>
      <c r="J103" s="110">
        <f t="shared" si="11"/>
        <v>83.333333333333343</v>
      </c>
    </row>
    <row r="104" spans="1:10" ht="25.5" customHeight="1" x14ac:dyDescent="0.2">
      <c r="A104" s="33">
        <v>102</v>
      </c>
      <c r="B104" s="151" t="s">
        <v>115</v>
      </c>
      <c r="C104" s="81" t="s">
        <v>2</v>
      </c>
      <c r="D104" s="179">
        <v>880</v>
      </c>
      <c r="E104" s="179">
        <v>840</v>
      </c>
      <c r="F104" s="179">
        <v>860</v>
      </c>
      <c r="G104" s="93">
        <f t="shared" si="9"/>
        <v>860</v>
      </c>
      <c r="H104" s="93">
        <f t="shared" si="10"/>
        <v>860</v>
      </c>
      <c r="I104" s="93">
        <v>853.33333333333337</v>
      </c>
      <c r="J104" s="110">
        <f t="shared" si="11"/>
        <v>100.78125</v>
      </c>
    </row>
    <row r="105" spans="1:10" ht="21" customHeight="1" x14ac:dyDescent="0.2">
      <c r="A105" s="33">
        <v>103</v>
      </c>
      <c r="B105" s="151" t="s">
        <v>131</v>
      </c>
      <c r="C105" s="81" t="s">
        <v>2</v>
      </c>
      <c r="D105" s="186"/>
      <c r="E105" s="179">
        <v>367.5</v>
      </c>
      <c r="F105" s="179">
        <v>428.57</v>
      </c>
      <c r="G105" s="93">
        <f t="shared" si="9"/>
        <v>398.03499999999997</v>
      </c>
      <c r="H105" s="93">
        <f t="shared" si="10"/>
        <v>398.03499999999997</v>
      </c>
      <c r="I105" s="93">
        <v>345</v>
      </c>
      <c r="J105" s="110">
        <f t="shared" si="11"/>
        <v>115.37246376811594</v>
      </c>
    </row>
    <row r="106" spans="1:10" ht="21" customHeight="1" x14ac:dyDescent="0.2">
      <c r="A106" s="33">
        <v>104</v>
      </c>
      <c r="B106" s="151" t="s">
        <v>132</v>
      </c>
      <c r="C106" s="81" t="s">
        <v>2</v>
      </c>
      <c r="D106" s="179"/>
      <c r="E106" s="179">
        <v>410</v>
      </c>
      <c r="F106" s="179">
        <v>372</v>
      </c>
      <c r="G106" s="93">
        <f t="shared" si="9"/>
        <v>391</v>
      </c>
      <c r="H106" s="93">
        <f t="shared" si="10"/>
        <v>391</v>
      </c>
      <c r="I106" s="93">
        <v>350</v>
      </c>
      <c r="J106" s="110">
        <f t="shared" si="11"/>
        <v>111.71428571428572</v>
      </c>
    </row>
    <row r="107" spans="1:10" ht="21" customHeight="1" x14ac:dyDescent="0.2">
      <c r="A107" s="33">
        <v>105</v>
      </c>
      <c r="B107" s="151" t="s">
        <v>87</v>
      </c>
      <c r="C107" s="81" t="s">
        <v>2</v>
      </c>
      <c r="D107" s="179">
        <v>250.94</v>
      </c>
      <c r="E107" s="179"/>
      <c r="F107" s="179">
        <v>302</v>
      </c>
      <c r="G107" s="93">
        <f t="shared" si="9"/>
        <v>276.47000000000003</v>
      </c>
      <c r="H107" s="93">
        <f t="shared" si="10"/>
        <v>276.47000000000003</v>
      </c>
      <c r="I107" s="93">
        <v>270</v>
      </c>
      <c r="J107" s="110">
        <f t="shared" si="11"/>
        <v>102.3962962962963</v>
      </c>
    </row>
    <row r="108" spans="1:10" ht="21" customHeight="1" x14ac:dyDescent="0.2">
      <c r="A108" s="33">
        <v>106</v>
      </c>
      <c r="B108" s="151" t="s">
        <v>51</v>
      </c>
      <c r="C108" s="81" t="s">
        <v>2</v>
      </c>
      <c r="D108" s="179"/>
      <c r="E108" s="179"/>
      <c r="F108" s="186"/>
      <c r="G108" s="93" t="e">
        <f t="shared" si="9"/>
        <v>#DIV/0!</v>
      </c>
      <c r="H108" s="93" t="str">
        <f t="shared" si="10"/>
        <v/>
      </c>
      <c r="I108" s="93">
        <v>300</v>
      </c>
      <c r="J108" s="152" t="e">
        <f t="shared" si="11"/>
        <v>#VALUE!</v>
      </c>
    </row>
    <row r="109" spans="1:10" ht="33" customHeight="1" x14ac:dyDescent="0.2">
      <c r="A109" s="33">
        <v>107</v>
      </c>
      <c r="B109" s="151" t="s">
        <v>116</v>
      </c>
      <c r="C109" s="81" t="s">
        <v>2</v>
      </c>
      <c r="D109" s="179">
        <v>145.83000000000001</v>
      </c>
      <c r="E109" s="179">
        <v>210.29</v>
      </c>
      <c r="F109" s="179">
        <v>264.7</v>
      </c>
      <c r="G109" s="93">
        <f t="shared" si="9"/>
        <v>206.93999999999997</v>
      </c>
      <c r="H109" s="93">
        <f t="shared" si="10"/>
        <v>206.93999999999997</v>
      </c>
      <c r="I109" s="93">
        <v>194</v>
      </c>
      <c r="J109" s="110">
        <f t="shared" si="11"/>
        <v>106.67010309278349</v>
      </c>
    </row>
    <row r="110" spans="1:10" ht="21" customHeight="1" x14ac:dyDescent="0.2">
      <c r="A110" s="33">
        <v>108</v>
      </c>
      <c r="B110" s="151" t="s">
        <v>54</v>
      </c>
      <c r="C110" s="81" t="s">
        <v>2</v>
      </c>
      <c r="D110" s="179">
        <v>200</v>
      </c>
      <c r="E110" s="179"/>
      <c r="F110" s="179"/>
      <c r="G110" s="93">
        <f t="shared" si="9"/>
        <v>200</v>
      </c>
      <c r="H110" s="93">
        <f t="shared" si="10"/>
        <v>200</v>
      </c>
      <c r="I110" s="93">
        <v>198</v>
      </c>
      <c r="J110" s="110">
        <f t="shared" si="11"/>
        <v>101.01010101010101</v>
      </c>
    </row>
    <row r="111" spans="1:10" ht="25.5" customHeight="1" x14ac:dyDescent="0.2">
      <c r="A111" s="33">
        <v>109</v>
      </c>
      <c r="B111" s="151" t="s">
        <v>117</v>
      </c>
      <c r="C111" s="81" t="s">
        <v>2</v>
      </c>
      <c r="D111" s="179"/>
      <c r="E111" s="179">
        <v>277.77</v>
      </c>
      <c r="F111" s="179">
        <v>329</v>
      </c>
      <c r="G111" s="93">
        <f t="shared" si="9"/>
        <v>303.38499999999999</v>
      </c>
      <c r="H111" s="93">
        <f t="shared" si="10"/>
        <v>303.38499999999999</v>
      </c>
      <c r="I111" s="93">
        <v>323</v>
      </c>
      <c r="J111" s="110">
        <f t="shared" si="11"/>
        <v>93.927244582043343</v>
      </c>
    </row>
    <row r="112" spans="1:10" ht="21" customHeight="1" x14ac:dyDescent="0.2">
      <c r="A112" s="33">
        <v>110</v>
      </c>
      <c r="B112" s="151" t="s">
        <v>118</v>
      </c>
      <c r="C112" s="81" t="s">
        <v>2</v>
      </c>
      <c r="D112" s="179">
        <v>71.66</v>
      </c>
      <c r="E112" s="179">
        <v>71.66</v>
      </c>
      <c r="F112" s="179">
        <v>71.66</v>
      </c>
      <c r="G112" s="93">
        <f t="shared" si="9"/>
        <v>71.66</v>
      </c>
      <c r="H112" s="93">
        <f t="shared" si="10"/>
        <v>71.66</v>
      </c>
      <c r="I112" s="93">
        <v>71.66</v>
      </c>
      <c r="J112" s="110">
        <f t="shared" si="11"/>
        <v>100</v>
      </c>
    </row>
    <row r="113" spans="1:10" ht="21" customHeight="1" x14ac:dyDescent="0.2">
      <c r="A113" s="33">
        <v>111</v>
      </c>
      <c r="B113" s="151" t="s">
        <v>56</v>
      </c>
      <c r="C113" s="81" t="s">
        <v>2</v>
      </c>
      <c r="D113" s="179"/>
      <c r="E113" s="179">
        <v>75</v>
      </c>
      <c r="F113" s="179"/>
      <c r="G113" s="93">
        <f t="shared" si="9"/>
        <v>75</v>
      </c>
      <c r="H113" s="93">
        <f t="shared" si="10"/>
        <v>75</v>
      </c>
      <c r="I113" s="93">
        <v>75.88666666666667</v>
      </c>
      <c r="J113" s="110">
        <f t="shared" si="11"/>
        <v>98.831590968988834</v>
      </c>
    </row>
    <row r="114" spans="1:10" ht="21" customHeight="1" x14ac:dyDescent="0.2">
      <c r="A114" s="33">
        <v>112</v>
      </c>
      <c r="B114" s="154" t="s">
        <v>166</v>
      </c>
      <c r="C114" s="155" t="s">
        <v>61</v>
      </c>
      <c r="D114" s="179">
        <v>2.0699999999999998</v>
      </c>
      <c r="E114" s="179">
        <v>2.1</v>
      </c>
      <c r="F114" s="179">
        <v>1.92</v>
      </c>
      <c r="G114" s="93">
        <f t="shared" si="9"/>
        <v>2.0299999999999998</v>
      </c>
      <c r="H114" s="93">
        <f t="shared" si="10"/>
        <v>2.0299999999999998</v>
      </c>
      <c r="I114" s="93">
        <v>2.3433333333333333</v>
      </c>
      <c r="J114" s="110">
        <f t="shared" si="11"/>
        <v>86.628733997155038</v>
      </c>
    </row>
    <row r="115" spans="1:10" ht="21" customHeight="1" x14ac:dyDescent="0.2">
      <c r="A115" s="33">
        <v>113</v>
      </c>
      <c r="B115" s="151" t="s">
        <v>57</v>
      </c>
      <c r="C115" s="81" t="s">
        <v>2</v>
      </c>
      <c r="D115" s="186"/>
      <c r="E115" s="179"/>
      <c r="F115" s="179"/>
      <c r="G115" s="93" t="e">
        <f t="shared" si="9"/>
        <v>#DIV/0!</v>
      </c>
      <c r="H115" s="93" t="str">
        <f t="shared" si="10"/>
        <v/>
      </c>
      <c r="I115" s="93" t="s">
        <v>204</v>
      </c>
      <c r="J115" s="110" t="e">
        <f t="shared" si="11"/>
        <v>#VALUE!</v>
      </c>
    </row>
    <row r="116" spans="1:10" ht="21" customHeight="1" x14ac:dyDescent="0.2">
      <c r="A116" s="33">
        <v>114</v>
      </c>
      <c r="B116" s="151" t="s">
        <v>74</v>
      </c>
      <c r="C116" s="81" t="s">
        <v>2</v>
      </c>
      <c r="D116" s="179"/>
      <c r="E116" s="179"/>
      <c r="F116" s="179"/>
      <c r="G116" s="93" t="e">
        <f t="shared" ref="G116:G123" si="12">AVERAGEIF(D116:F116,"&gt;0")</f>
        <v>#DIV/0!</v>
      </c>
      <c r="H116" s="93" t="str">
        <f t="shared" ref="H116:H123" si="13">IFERROR(G116,"")</f>
        <v/>
      </c>
      <c r="I116" s="93" t="s">
        <v>204</v>
      </c>
      <c r="J116" s="110" t="e">
        <f t="shared" ref="J116:J123" si="14">H116/I116*100</f>
        <v>#VALUE!</v>
      </c>
    </row>
    <row r="117" spans="1:10" ht="21" customHeight="1" x14ac:dyDescent="0.2">
      <c r="A117" s="33">
        <v>115</v>
      </c>
      <c r="B117" s="68" t="s">
        <v>38</v>
      </c>
      <c r="C117" s="57" t="s">
        <v>2</v>
      </c>
      <c r="D117" s="179"/>
      <c r="E117" s="179"/>
      <c r="F117" s="179">
        <v>400</v>
      </c>
      <c r="G117" s="93">
        <f t="shared" si="12"/>
        <v>400</v>
      </c>
      <c r="H117" s="93">
        <f t="shared" si="13"/>
        <v>400</v>
      </c>
      <c r="I117" s="93">
        <v>350</v>
      </c>
      <c r="J117" s="110">
        <f t="shared" si="14"/>
        <v>114.28571428571428</v>
      </c>
    </row>
    <row r="118" spans="1:10" ht="21" customHeight="1" x14ac:dyDescent="0.2">
      <c r="A118" s="33">
        <v>116</v>
      </c>
      <c r="B118" s="68" t="s">
        <v>119</v>
      </c>
      <c r="C118" s="57" t="s">
        <v>2</v>
      </c>
      <c r="D118" s="179"/>
      <c r="E118" s="179">
        <v>336</v>
      </c>
      <c r="F118" s="179">
        <v>390</v>
      </c>
      <c r="G118" s="93">
        <f t="shared" si="12"/>
        <v>363</v>
      </c>
      <c r="H118" s="93">
        <f t="shared" si="13"/>
        <v>363</v>
      </c>
      <c r="I118" s="93">
        <v>397</v>
      </c>
      <c r="J118" s="152">
        <f t="shared" si="14"/>
        <v>91.435768261964739</v>
      </c>
    </row>
    <row r="119" spans="1:10" ht="21" customHeight="1" x14ac:dyDescent="0.2">
      <c r="A119" s="33">
        <v>117</v>
      </c>
      <c r="B119" s="68" t="s">
        <v>133</v>
      </c>
      <c r="C119" s="57" t="s">
        <v>2</v>
      </c>
      <c r="D119" s="179"/>
      <c r="E119" s="179"/>
      <c r="F119" s="179">
        <v>280</v>
      </c>
      <c r="G119" s="93">
        <f t="shared" si="12"/>
        <v>280</v>
      </c>
      <c r="H119" s="93">
        <f t="shared" si="13"/>
        <v>280</v>
      </c>
      <c r="I119" s="93">
        <v>260</v>
      </c>
      <c r="J119" s="110">
        <f t="shared" si="14"/>
        <v>107.69230769230769</v>
      </c>
    </row>
    <row r="120" spans="1:10" ht="21" customHeight="1" x14ac:dyDescent="0.2">
      <c r="A120" s="33">
        <v>118</v>
      </c>
      <c r="B120" s="68" t="s">
        <v>48</v>
      </c>
      <c r="C120" s="57" t="s">
        <v>2</v>
      </c>
      <c r="D120" s="179"/>
      <c r="E120" s="179">
        <v>1000</v>
      </c>
      <c r="F120" s="179"/>
      <c r="G120" s="93">
        <f t="shared" si="12"/>
        <v>1000</v>
      </c>
      <c r="H120" s="93">
        <f t="shared" si="13"/>
        <v>1000</v>
      </c>
      <c r="I120" s="93">
        <v>994</v>
      </c>
      <c r="J120" s="110">
        <f t="shared" si="14"/>
        <v>100.60362173038229</v>
      </c>
    </row>
    <row r="121" spans="1:10" ht="21" customHeight="1" x14ac:dyDescent="0.2">
      <c r="A121" s="33">
        <v>119</v>
      </c>
      <c r="B121" s="68" t="s">
        <v>47</v>
      </c>
      <c r="C121" s="57" t="s">
        <v>2</v>
      </c>
      <c r="D121" s="180">
        <v>988.23</v>
      </c>
      <c r="E121" s="180">
        <v>1000</v>
      </c>
      <c r="F121" s="180">
        <v>823.52</v>
      </c>
      <c r="G121" s="93">
        <f t="shared" si="12"/>
        <v>937.25</v>
      </c>
      <c r="H121" s="93">
        <f t="shared" si="13"/>
        <v>937.25</v>
      </c>
      <c r="I121" s="93">
        <v>995</v>
      </c>
      <c r="J121" s="110">
        <f t="shared" si="14"/>
        <v>94.195979899497488</v>
      </c>
    </row>
    <row r="122" spans="1:10" ht="21" customHeight="1" x14ac:dyDescent="0.2">
      <c r="A122" s="33">
        <v>120</v>
      </c>
      <c r="B122" s="68" t="s">
        <v>120</v>
      </c>
      <c r="C122" s="57" t="s">
        <v>2</v>
      </c>
      <c r="D122" s="180"/>
      <c r="E122" s="180">
        <v>150</v>
      </c>
      <c r="F122" s="180">
        <v>190</v>
      </c>
      <c r="G122" s="93">
        <f t="shared" si="12"/>
        <v>170</v>
      </c>
      <c r="H122" s="93">
        <f t="shared" si="13"/>
        <v>170</v>
      </c>
      <c r="I122" s="93">
        <v>167.5</v>
      </c>
      <c r="J122" s="110">
        <f t="shared" si="14"/>
        <v>101.49253731343283</v>
      </c>
    </row>
    <row r="123" spans="1:10" ht="21" customHeight="1" x14ac:dyDescent="0.25">
      <c r="A123" s="33">
        <v>121</v>
      </c>
      <c r="B123" s="55" t="s">
        <v>88</v>
      </c>
      <c r="C123" s="54" t="s">
        <v>61</v>
      </c>
      <c r="D123" s="182">
        <v>12.7</v>
      </c>
      <c r="E123" s="182"/>
      <c r="F123" s="182">
        <v>15.5</v>
      </c>
      <c r="G123" s="93">
        <f t="shared" si="12"/>
        <v>14.1</v>
      </c>
      <c r="H123" s="93">
        <f t="shared" si="13"/>
        <v>14.1</v>
      </c>
      <c r="I123" s="93">
        <v>15.7</v>
      </c>
      <c r="J123" s="152">
        <f t="shared" si="14"/>
        <v>89.808917197452232</v>
      </c>
    </row>
  </sheetData>
  <sortState ref="A3:J138">
    <sortCondition ref="A3"/>
  </sortState>
  <phoneticPr fontId="0" type="noConversion"/>
  <printOptions horizontalCentered="1" verticalCentered="1"/>
  <pageMargins left="0.59055118110236227" right="0" top="0.19685039370078741" bottom="0.51181102362204722" header="0.11811023622047245" footer="0.11811023622047245"/>
  <pageSetup paperSize="9" scale="71" fitToHeight="0" orientation="portrait" r:id="rId1"/>
  <headerFooter alignWithMargins="0">
    <oddHeader>&amp;L&amp;9&amp;F&amp;C&amp;9&amp;P&amp;R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M134"/>
  <sheetViews>
    <sheetView view="pageBreakPreview" zoomScale="80" zoomScaleNormal="90" zoomScaleSheetLayoutView="80" workbookViewId="0">
      <pane xSplit="2" ySplit="2" topLeftCell="C52" activePane="bottomRight" state="frozen"/>
      <selection activeCell="G18" sqref="G18"/>
      <selection pane="topRight" activeCell="G18" sqref="G18"/>
      <selection pane="bottomLeft" activeCell="G18" sqref="G18"/>
      <selection pane="bottomRight" activeCell="E61" sqref="E61"/>
    </sheetView>
  </sheetViews>
  <sheetFormatPr defaultColWidth="9" defaultRowHeight="21" customHeight="1" x14ac:dyDescent="0.2"/>
  <cols>
    <col min="1" max="1" width="5.75" style="1" customWidth="1"/>
    <col min="2" max="2" width="30.5" style="7" customWidth="1"/>
    <col min="3" max="3" width="8.625" style="7" customWidth="1"/>
    <col min="4" max="4" width="9.25" style="13" customWidth="1"/>
    <col min="5" max="5" width="13.625" style="9" customWidth="1"/>
    <col min="6" max="7" width="10.625" style="9" customWidth="1"/>
    <col min="8" max="8" width="10.625" style="14" customWidth="1"/>
    <col min="9" max="9" width="9" style="70"/>
    <col min="10" max="10" width="9" style="6"/>
    <col min="11" max="12" width="9" style="6" hidden="1" customWidth="1"/>
    <col min="13" max="16384" width="9" style="1"/>
  </cols>
  <sheetData>
    <row r="1" spans="1:13" s="2" customFormat="1" ht="46.5" customHeight="1" x14ac:dyDescent="0.2">
      <c r="B1" s="21" t="s">
        <v>63</v>
      </c>
      <c r="C1" s="22"/>
      <c r="D1" s="10"/>
      <c r="E1" s="10"/>
      <c r="F1" s="10"/>
      <c r="G1" s="17"/>
      <c r="H1" s="17"/>
      <c r="I1" s="69"/>
      <c r="J1" s="5"/>
      <c r="K1" s="5"/>
      <c r="L1" s="5"/>
    </row>
    <row r="2" spans="1:13" s="3" customFormat="1" ht="58.5" customHeight="1" x14ac:dyDescent="0.2">
      <c r="A2" s="61"/>
      <c r="B2" s="59" t="s">
        <v>0</v>
      </c>
      <c r="C2" s="59" t="s">
        <v>1</v>
      </c>
      <c r="D2" s="82" t="s">
        <v>168</v>
      </c>
      <c r="E2" s="82" t="s">
        <v>167</v>
      </c>
      <c r="F2" s="82" t="s">
        <v>197</v>
      </c>
      <c r="G2" s="53"/>
      <c r="H2" s="60" t="s">
        <v>3</v>
      </c>
      <c r="I2" s="113" t="s">
        <v>90</v>
      </c>
      <c r="J2" s="114" t="s">
        <v>72</v>
      </c>
      <c r="K2" s="11"/>
      <c r="L2" s="11"/>
    </row>
    <row r="3" spans="1:13" s="3" customFormat="1" ht="24.95" customHeight="1" x14ac:dyDescent="0.2">
      <c r="A3" s="33">
        <v>1</v>
      </c>
      <c r="B3" s="55" t="s">
        <v>96</v>
      </c>
      <c r="C3" s="56" t="s">
        <v>2</v>
      </c>
      <c r="D3" s="162"/>
      <c r="E3" s="161"/>
      <c r="F3" s="165"/>
      <c r="G3" s="99" t="e">
        <f>AVERAGEIF(D3:F3,"&gt;0")</f>
        <v>#DIV/0!</v>
      </c>
      <c r="H3" s="99" t="str">
        <f t="shared" ref="H3:H29" si="0">IFERROR(G3,"")</f>
        <v/>
      </c>
      <c r="I3" s="99" t="s">
        <v>204</v>
      </c>
      <c r="J3" s="110" t="e">
        <f>H3/I3*100</f>
        <v>#VALUE!</v>
      </c>
      <c r="K3" s="11"/>
      <c r="L3" s="11"/>
    </row>
    <row r="4" spans="1:13" ht="24.95" customHeight="1" x14ac:dyDescent="0.2">
      <c r="A4" s="33">
        <v>2</v>
      </c>
      <c r="B4" s="55" t="s">
        <v>34</v>
      </c>
      <c r="C4" s="54" t="s">
        <v>2</v>
      </c>
      <c r="D4" s="161"/>
      <c r="E4" s="163">
        <v>288.24</v>
      </c>
      <c r="F4" s="163">
        <v>301.73</v>
      </c>
      <c r="G4" s="99">
        <f>AVERAGEIF(D4:F4,"&gt;0")</f>
        <v>294.98500000000001</v>
      </c>
      <c r="H4" s="99">
        <f>IFERROR(G4,"")</f>
        <v>294.98500000000001</v>
      </c>
      <c r="I4" s="99">
        <v>311.69</v>
      </c>
      <c r="J4" s="110">
        <f t="shared" ref="J4:J29" si="1">H4/I4*100</f>
        <v>94.640508197247271</v>
      </c>
      <c r="L4" s="15"/>
    </row>
    <row r="5" spans="1:13" ht="24.95" customHeight="1" x14ac:dyDescent="0.2">
      <c r="A5" s="33">
        <v>3</v>
      </c>
      <c r="B5" s="55" t="s">
        <v>97</v>
      </c>
      <c r="C5" s="54" t="s">
        <v>2</v>
      </c>
      <c r="D5" s="164">
        <v>170</v>
      </c>
      <c r="E5" s="164">
        <v>200</v>
      </c>
      <c r="F5" s="164">
        <v>180</v>
      </c>
      <c r="G5" s="99">
        <f t="shared" ref="G5:G29" si="2">AVERAGEIF(D5:F5,"&gt;0")</f>
        <v>183.33333333333334</v>
      </c>
      <c r="H5" s="99">
        <f t="shared" si="0"/>
        <v>183.33333333333334</v>
      </c>
      <c r="I5" s="99">
        <v>231.66666666666666</v>
      </c>
      <c r="J5" s="110">
        <f t="shared" si="1"/>
        <v>79.136690647482027</v>
      </c>
      <c r="L5" s="15"/>
      <c r="M5" s="6"/>
    </row>
    <row r="6" spans="1:13" ht="24.95" customHeight="1" x14ac:dyDescent="0.2">
      <c r="A6" s="33">
        <v>4</v>
      </c>
      <c r="B6" s="151" t="s">
        <v>147</v>
      </c>
      <c r="C6" s="153" t="s">
        <v>2</v>
      </c>
      <c r="D6" s="164"/>
      <c r="E6" s="164"/>
      <c r="F6" s="164"/>
      <c r="G6" s="99" t="e">
        <f t="shared" si="2"/>
        <v>#DIV/0!</v>
      </c>
      <c r="H6" s="99" t="str">
        <f t="shared" si="0"/>
        <v/>
      </c>
      <c r="I6" s="99" t="s">
        <v>204</v>
      </c>
      <c r="J6" s="110" t="e">
        <f t="shared" si="1"/>
        <v>#VALUE!</v>
      </c>
      <c r="L6" s="15"/>
      <c r="M6" s="6"/>
    </row>
    <row r="7" spans="1:13" s="3" customFormat="1" ht="24.95" customHeight="1" x14ac:dyDescent="0.2">
      <c r="A7" s="33">
        <v>5</v>
      </c>
      <c r="B7" s="68" t="s">
        <v>122</v>
      </c>
      <c r="C7" s="57" t="s">
        <v>2</v>
      </c>
      <c r="D7" s="187"/>
      <c r="E7" s="169">
        <v>0</v>
      </c>
      <c r="F7" s="187"/>
      <c r="G7" s="99" t="e">
        <f t="shared" si="2"/>
        <v>#DIV/0!</v>
      </c>
      <c r="H7" s="99" t="str">
        <f t="shared" si="0"/>
        <v/>
      </c>
      <c r="I7" s="99">
        <v>220</v>
      </c>
      <c r="J7" s="152" t="e">
        <f t="shared" si="1"/>
        <v>#VALUE!</v>
      </c>
      <c r="K7" s="11"/>
      <c r="L7" s="15"/>
      <c r="M7" s="6"/>
    </row>
    <row r="8" spans="1:13" ht="24.95" customHeight="1" x14ac:dyDescent="0.2">
      <c r="A8" s="33">
        <v>6</v>
      </c>
      <c r="B8" s="68" t="s">
        <v>43</v>
      </c>
      <c r="C8" s="57" t="s">
        <v>2</v>
      </c>
      <c r="D8" s="169"/>
      <c r="E8" s="187"/>
      <c r="F8" s="169"/>
      <c r="G8" s="99" t="e">
        <f t="shared" si="2"/>
        <v>#DIV/0!</v>
      </c>
      <c r="H8" s="99" t="str">
        <f t="shared" si="0"/>
        <v/>
      </c>
      <c r="I8" s="99" t="s">
        <v>204</v>
      </c>
      <c r="J8" s="110" t="e">
        <f t="shared" si="1"/>
        <v>#VALUE!</v>
      </c>
      <c r="L8" s="15"/>
      <c r="M8" s="6"/>
    </row>
    <row r="9" spans="1:13" ht="24.95" customHeight="1" x14ac:dyDescent="0.2">
      <c r="A9" s="33">
        <v>7</v>
      </c>
      <c r="B9" s="68" t="s">
        <v>45</v>
      </c>
      <c r="C9" s="57" t="s">
        <v>2</v>
      </c>
      <c r="D9" s="187">
        <v>0</v>
      </c>
      <c r="E9" s="187">
        <v>370</v>
      </c>
      <c r="F9" s="168"/>
      <c r="G9" s="99">
        <f t="shared" si="2"/>
        <v>370</v>
      </c>
      <c r="H9" s="99">
        <f t="shared" si="0"/>
        <v>370</v>
      </c>
      <c r="I9" s="99">
        <v>370</v>
      </c>
      <c r="J9" s="110">
        <f t="shared" si="1"/>
        <v>100</v>
      </c>
      <c r="L9" s="15"/>
      <c r="M9" s="6"/>
    </row>
    <row r="10" spans="1:13" ht="24.95" customHeight="1" x14ac:dyDescent="0.2">
      <c r="A10" s="33">
        <v>8</v>
      </c>
      <c r="B10" s="68" t="s">
        <v>123</v>
      </c>
      <c r="C10" s="57" t="s">
        <v>2</v>
      </c>
      <c r="D10" s="169"/>
      <c r="E10" s="169"/>
      <c r="F10" s="169"/>
      <c r="G10" s="99" t="e">
        <f t="shared" si="2"/>
        <v>#DIV/0!</v>
      </c>
      <c r="H10" s="99" t="str">
        <f t="shared" si="0"/>
        <v/>
      </c>
      <c r="I10" s="99">
        <v>345</v>
      </c>
      <c r="J10" s="110" t="e">
        <f t="shared" si="1"/>
        <v>#VALUE!</v>
      </c>
      <c r="L10" s="15"/>
      <c r="M10" s="6"/>
    </row>
    <row r="11" spans="1:13" ht="24.95" customHeight="1" x14ac:dyDescent="0.2">
      <c r="A11" s="33">
        <v>9</v>
      </c>
      <c r="B11" s="68" t="s">
        <v>124</v>
      </c>
      <c r="C11" s="57" t="s">
        <v>2</v>
      </c>
      <c r="D11" s="169"/>
      <c r="E11" s="169"/>
      <c r="F11" s="169"/>
      <c r="G11" s="99" t="e">
        <f t="shared" si="2"/>
        <v>#DIV/0!</v>
      </c>
      <c r="H11" s="99" t="str">
        <f t="shared" si="0"/>
        <v/>
      </c>
      <c r="I11" s="99" t="s">
        <v>204</v>
      </c>
      <c r="J11" s="110" t="e">
        <f t="shared" si="1"/>
        <v>#VALUE!</v>
      </c>
      <c r="L11" s="15"/>
      <c r="M11" s="6"/>
    </row>
    <row r="12" spans="1:13" ht="24.95" customHeight="1" x14ac:dyDescent="0.2">
      <c r="A12" s="33">
        <v>10</v>
      </c>
      <c r="B12" s="68" t="s">
        <v>125</v>
      </c>
      <c r="C12" s="57" t="s">
        <v>89</v>
      </c>
      <c r="D12" s="169"/>
      <c r="E12" s="169">
        <v>23</v>
      </c>
      <c r="F12" s="169"/>
      <c r="G12" s="99">
        <f t="shared" si="2"/>
        <v>23</v>
      </c>
      <c r="H12" s="99">
        <f t="shared" si="0"/>
        <v>23</v>
      </c>
      <c r="I12" s="99" t="s">
        <v>204</v>
      </c>
      <c r="J12" s="110" t="e">
        <f t="shared" si="1"/>
        <v>#VALUE!</v>
      </c>
      <c r="L12" s="15"/>
      <c r="M12" s="6"/>
    </row>
    <row r="13" spans="1:13" ht="24.95" customHeight="1" x14ac:dyDescent="0.2">
      <c r="A13" s="33">
        <v>11</v>
      </c>
      <c r="B13" s="68" t="s">
        <v>83</v>
      </c>
      <c r="C13" s="57" t="s">
        <v>2</v>
      </c>
      <c r="D13" s="169"/>
      <c r="E13" s="169"/>
      <c r="F13" s="169"/>
      <c r="G13" s="99" t="e">
        <f t="shared" si="2"/>
        <v>#DIV/0!</v>
      </c>
      <c r="H13" s="99" t="str">
        <f t="shared" si="0"/>
        <v/>
      </c>
      <c r="I13" s="99">
        <v>500</v>
      </c>
      <c r="J13" s="110" t="e">
        <f t="shared" si="1"/>
        <v>#VALUE!</v>
      </c>
      <c r="L13" s="15"/>
      <c r="M13" s="6"/>
    </row>
    <row r="14" spans="1:13" ht="24.95" customHeight="1" x14ac:dyDescent="0.2">
      <c r="A14" s="33">
        <v>12</v>
      </c>
      <c r="B14" s="151" t="s">
        <v>98</v>
      </c>
      <c r="C14" s="81" t="s">
        <v>2</v>
      </c>
      <c r="D14" s="169"/>
      <c r="E14" s="169">
        <v>0</v>
      </c>
      <c r="F14" s="169"/>
      <c r="G14" s="99" t="e">
        <f t="shared" si="2"/>
        <v>#DIV/0!</v>
      </c>
      <c r="H14" s="99" t="str">
        <f t="shared" si="0"/>
        <v/>
      </c>
      <c r="I14" s="99">
        <v>365</v>
      </c>
      <c r="J14" s="152" t="e">
        <f t="shared" si="1"/>
        <v>#VALUE!</v>
      </c>
      <c r="L14" s="15"/>
      <c r="M14" s="6"/>
    </row>
    <row r="15" spans="1:13" ht="24.95" customHeight="1" x14ac:dyDescent="0.2">
      <c r="A15" s="33">
        <v>13</v>
      </c>
      <c r="B15" s="151" t="s">
        <v>32</v>
      </c>
      <c r="C15" s="81" t="s">
        <v>2</v>
      </c>
      <c r="D15" s="169">
        <v>302.33</v>
      </c>
      <c r="E15" s="169">
        <v>430</v>
      </c>
      <c r="F15" s="169"/>
      <c r="G15" s="99">
        <f t="shared" si="2"/>
        <v>366.16499999999996</v>
      </c>
      <c r="H15" s="99">
        <f t="shared" si="0"/>
        <v>366.16499999999996</v>
      </c>
      <c r="I15" s="99">
        <v>361.5</v>
      </c>
      <c r="J15" s="110">
        <f t="shared" si="1"/>
        <v>101.29045643153528</v>
      </c>
      <c r="L15" s="15"/>
    </row>
    <row r="16" spans="1:13" ht="24.95" customHeight="1" x14ac:dyDescent="0.2">
      <c r="A16" s="33">
        <v>14</v>
      </c>
      <c r="B16" s="151" t="s">
        <v>84</v>
      </c>
      <c r="C16" s="81" t="s">
        <v>2</v>
      </c>
      <c r="D16" s="169"/>
      <c r="E16" s="169">
        <v>150</v>
      </c>
      <c r="F16" s="169">
        <v>158</v>
      </c>
      <c r="G16" s="99">
        <f t="shared" si="2"/>
        <v>154</v>
      </c>
      <c r="H16" s="99">
        <f t="shared" si="0"/>
        <v>154</v>
      </c>
      <c r="I16" s="99">
        <v>159</v>
      </c>
      <c r="J16" s="110">
        <f t="shared" si="1"/>
        <v>96.855345911949684</v>
      </c>
    </row>
    <row r="17" spans="1:12" ht="24.95" customHeight="1" x14ac:dyDescent="0.2">
      <c r="A17" s="33">
        <v>15</v>
      </c>
      <c r="B17" s="151" t="s">
        <v>19</v>
      </c>
      <c r="C17" s="81" t="s">
        <v>2</v>
      </c>
      <c r="D17" s="169"/>
      <c r="E17" s="169">
        <v>2272.73</v>
      </c>
      <c r="F17" s="187">
        <v>2363.64</v>
      </c>
      <c r="G17" s="99">
        <f t="shared" si="2"/>
        <v>2318.1849999999999</v>
      </c>
      <c r="H17" s="99">
        <f t="shared" si="0"/>
        <v>2318.1849999999999</v>
      </c>
      <c r="I17" s="99">
        <v>2272.73</v>
      </c>
      <c r="J17" s="110">
        <f t="shared" si="1"/>
        <v>102.00001759997888</v>
      </c>
    </row>
    <row r="18" spans="1:12" ht="24.95" customHeight="1" x14ac:dyDescent="0.2">
      <c r="A18" s="33">
        <v>16</v>
      </c>
      <c r="B18" s="151" t="s">
        <v>148</v>
      </c>
      <c r="C18" s="153" t="s">
        <v>2</v>
      </c>
      <c r="D18" s="169"/>
      <c r="E18" s="169"/>
      <c r="F18" s="169"/>
      <c r="G18" s="99" t="e">
        <f t="shared" si="2"/>
        <v>#DIV/0!</v>
      </c>
      <c r="H18" s="99" t="str">
        <f t="shared" si="0"/>
        <v/>
      </c>
      <c r="I18" s="99" t="s">
        <v>204</v>
      </c>
      <c r="J18" s="110" t="e">
        <f t="shared" si="1"/>
        <v>#VALUE!</v>
      </c>
    </row>
    <row r="19" spans="1:12" ht="24.95" customHeight="1" x14ac:dyDescent="0.2">
      <c r="A19" s="33">
        <v>17</v>
      </c>
      <c r="B19" s="151" t="s">
        <v>53</v>
      </c>
      <c r="C19" s="81" t="s">
        <v>2</v>
      </c>
      <c r="D19" s="168">
        <v>287.5</v>
      </c>
      <c r="E19" s="169"/>
      <c r="F19" s="168">
        <v>250</v>
      </c>
      <c r="G19" s="99">
        <f t="shared" si="2"/>
        <v>268.75</v>
      </c>
      <c r="H19" s="99">
        <f t="shared" si="0"/>
        <v>268.75</v>
      </c>
      <c r="I19" s="99">
        <v>280.33333333333331</v>
      </c>
      <c r="J19" s="110">
        <f t="shared" si="1"/>
        <v>95.868014268727705</v>
      </c>
    </row>
    <row r="20" spans="1:12" ht="24.95" customHeight="1" x14ac:dyDescent="0.2">
      <c r="A20" s="33">
        <v>18</v>
      </c>
      <c r="B20" s="151" t="s">
        <v>60</v>
      </c>
      <c r="C20" s="81" t="s">
        <v>2</v>
      </c>
      <c r="D20" s="169"/>
      <c r="E20" s="169"/>
      <c r="F20" s="169"/>
      <c r="G20" s="99" t="e">
        <f t="shared" si="2"/>
        <v>#DIV/0!</v>
      </c>
      <c r="H20" s="99" t="str">
        <f t="shared" si="0"/>
        <v/>
      </c>
      <c r="I20" s="99">
        <v>2031</v>
      </c>
      <c r="J20" s="110" t="e">
        <f t="shared" si="1"/>
        <v>#VALUE!</v>
      </c>
    </row>
    <row r="21" spans="1:12" ht="24.95" customHeight="1" x14ac:dyDescent="0.2">
      <c r="A21" s="33">
        <v>19</v>
      </c>
      <c r="B21" s="151" t="s">
        <v>99</v>
      </c>
      <c r="C21" s="81" t="s">
        <v>2</v>
      </c>
      <c r="D21" s="169">
        <v>400</v>
      </c>
      <c r="E21" s="169">
        <v>365</v>
      </c>
      <c r="F21" s="169"/>
      <c r="G21" s="99">
        <f t="shared" si="2"/>
        <v>382.5</v>
      </c>
      <c r="H21" s="99">
        <f t="shared" si="0"/>
        <v>382.5</v>
      </c>
      <c r="I21" s="99">
        <v>386</v>
      </c>
      <c r="J21" s="110">
        <f t="shared" si="1"/>
        <v>99.093264248704656</v>
      </c>
    </row>
    <row r="22" spans="1:12" ht="24.95" customHeight="1" x14ac:dyDescent="0.2">
      <c r="A22" s="33">
        <v>20</v>
      </c>
      <c r="B22" s="151" t="s">
        <v>39</v>
      </c>
      <c r="C22" s="81" t="s">
        <v>2</v>
      </c>
      <c r="D22" s="169"/>
      <c r="E22" s="169">
        <v>410</v>
      </c>
      <c r="F22" s="169">
        <v>365</v>
      </c>
      <c r="G22" s="99">
        <f t="shared" si="2"/>
        <v>387.5</v>
      </c>
      <c r="H22" s="99">
        <f t="shared" si="0"/>
        <v>387.5</v>
      </c>
      <c r="I22" s="99">
        <v>391.66666666666669</v>
      </c>
      <c r="J22" s="110">
        <f t="shared" si="1"/>
        <v>98.936170212765944</v>
      </c>
    </row>
    <row r="23" spans="1:12" ht="24.95" customHeight="1" x14ac:dyDescent="0.2">
      <c r="A23" s="33">
        <v>21</v>
      </c>
      <c r="B23" s="151" t="s">
        <v>149</v>
      </c>
      <c r="C23" s="81" t="s">
        <v>2</v>
      </c>
      <c r="D23" s="169"/>
      <c r="E23" s="169"/>
      <c r="F23" s="187">
        <v>215</v>
      </c>
      <c r="G23" s="99">
        <f t="shared" si="2"/>
        <v>215</v>
      </c>
      <c r="H23" s="99">
        <f t="shared" si="0"/>
        <v>215</v>
      </c>
      <c r="I23" s="99">
        <v>196</v>
      </c>
      <c r="J23" s="110">
        <f t="shared" si="1"/>
        <v>109.69387755102041</v>
      </c>
    </row>
    <row r="24" spans="1:12" ht="24.95" customHeight="1" x14ac:dyDescent="0.2">
      <c r="A24" s="33">
        <v>22</v>
      </c>
      <c r="B24" s="151" t="s">
        <v>150</v>
      </c>
      <c r="C24" s="81" t="s">
        <v>151</v>
      </c>
      <c r="D24" s="169"/>
      <c r="E24" s="187">
        <v>330</v>
      </c>
      <c r="F24" s="169"/>
      <c r="G24" s="99">
        <f t="shared" si="2"/>
        <v>330</v>
      </c>
      <c r="H24" s="99">
        <f t="shared" si="0"/>
        <v>330</v>
      </c>
      <c r="I24" s="99">
        <v>345</v>
      </c>
      <c r="J24" s="110">
        <f t="shared" si="1"/>
        <v>95.652173913043484</v>
      </c>
    </row>
    <row r="25" spans="1:12" ht="24.95" customHeight="1" x14ac:dyDescent="0.2">
      <c r="A25" s="33">
        <v>23</v>
      </c>
      <c r="B25" s="151" t="s">
        <v>16</v>
      </c>
      <c r="C25" s="81" t="s">
        <v>2</v>
      </c>
      <c r="D25" s="169"/>
      <c r="E25" s="187"/>
      <c r="F25" s="169"/>
      <c r="G25" s="99" t="e">
        <f t="shared" si="2"/>
        <v>#DIV/0!</v>
      </c>
      <c r="H25" s="99" t="str">
        <f t="shared" si="0"/>
        <v/>
      </c>
      <c r="I25" s="99" t="s">
        <v>204</v>
      </c>
      <c r="J25" s="110" t="e">
        <f t="shared" si="1"/>
        <v>#VALUE!</v>
      </c>
    </row>
    <row r="26" spans="1:12" s="4" customFormat="1" ht="24.95" customHeight="1" x14ac:dyDescent="0.2">
      <c r="A26" s="33">
        <v>24</v>
      </c>
      <c r="B26" s="151" t="s">
        <v>58</v>
      </c>
      <c r="C26" s="81" t="s">
        <v>2</v>
      </c>
      <c r="D26" s="169"/>
      <c r="E26" s="169"/>
      <c r="F26" s="169"/>
      <c r="G26" s="99" t="e">
        <f t="shared" si="2"/>
        <v>#DIV/0!</v>
      </c>
      <c r="H26" s="99" t="str">
        <f t="shared" si="0"/>
        <v/>
      </c>
      <c r="I26" s="99" t="s">
        <v>204</v>
      </c>
      <c r="J26" s="110" t="e">
        <f t="shared" si="1"/>
        <v>#VALUE!</v>
      </c>
      <c r="K26" s="8"/>
      <c r="L26" s="8"/>
    </row>
    <row r="27" spans="1:12" s="4" customFormat="1" ht="24.95" customHeight="1" x14ac:dyDescent="0.2">
      <c r="A27" s="33">
        <v>25</v>
      </c>
      <c r="B27" s="151" t="s">
        <v>152</v>
      </c>
      <c r="C27" s="81" t="s">
        <v>2</v>
      </c>
      <c r="D27" s="169"/>
      <c r="E27" s="169">
        <v>190</v>
      </c>
      <c r="F27" s="169">
        <v>230</v>
      </c>
      <c r="G27" s="99">
        <f t="shared" si="2"/>
        <v>210</v>
      </c>
      <c r="H27" s="99">
        <f t="shared" si="0"/>
        <v>210</v>
      </c>
      <c r="I27" s="99">
        <v>200</v>
      </c>
      <c r="J27" s="110">
        <f t="shared" si="1"/>
        <v>105</v>
      </c>
      <c r="K27" s="8"/>
      <c r="L27" s="8"/>
    </row>
    <row r="28" spans="1:12" s="4" customFormat="1" ht="24.95" customHeight="1" x14ac:dyDescent="0.2">
      <c r="A28" s="33">
        <v>26</v>
      </c>
      <c r="B28" s="151" t="s">
        <v>50</v>
      </c>
      <c r="C28" s="81" t="s">
        <v>2</v>
      </c>
      <c r="D28" s="169"/>
      <c r="E28" s="169">
        <v>45</v>
      </c>
      <c r="F28" s="169">
        <v>50</v>
      </c>
      <c r="G28" s="99">
        <f t="shared" si="2"/>
        <v>47.5</v>
      </c>
      <c r="H28" s="99">
        <f t="shared" si="0"/>
        <v>47.5</v>
      </c>
      <c r="I28" s="99">
        <v>43.5</v>
      </c>
      <c r="J28" s="152">
        <f t="shared" si="1"/>
        <v>109.19540229885058</v>
      </c>
      <c r="K28" s="8"/>
      <c r="L28" s="8"/>
    </row>
    <row r="29" spans="1:12" ht="24.95" customHeight="1" x14ac:dyDescent="0.2">
      <c r="A29" s="33">
        <v>27</v>
      </c>
      <c r="B29" s="151" t="s">
        <v>126</v>
      </c>
      <c r="C29" s="81" t="s">
        <v>2</v>
      </c>
      <c r="D29" s="169"/>
      <c r="E29" s="169">
        <v>33</v>
      </c>
      <c r="F29" s="169">
        <v>35</v>
      </c>
      <c r="G29" s="99">
        <f t="shared" si="2"/>
        <v>34</v>
      </c>
      <c r="H29" s="99">
        <f t="shared" si="0"/>
        <v>34</v>
      </c>
      <c r="I29" s="99" t="s">
        <v>204</v>
      </c>
      <c r="J29" s="152" t="e">
        <f t="shared" si="1"/>
        <v>#VALUE!</v>
      </c>
    </row>
    <row r="30" spans="1:12" ht="24.95" customHeight="1" x14ac:dyDescent="0.2">
      <c r="A30" s="33">
        <v>28</v>
      </c>
      <c r="B30" s="151" t="s">
        <v>141</v>
      </c>
      <c r="C30" s="81" t="s">
        <v>89</v>
      </c>
      <c r="D30" s="169"/>
      <c r="E30" s="169">
        <v>111.12</v>
      </c>
      <c r="F30" s="169"/>
      <c r="G30" s="99">
        <f t="shared" ref="G30:G59" si="3">AVERAGEIF(D30:F30,"&gt;0")</f>
        <v>111.12</v>
      </c>
      <c r="H30" s="99">
        <f t="shared" ref="H30:H59" si="4">IFERROR(G30,"")</f>
        <v>111.12</v>
      </c>
      <c r="I30" s="99">
        <v>113.74</v>
      </c>
      <c r="J30" s="110">
        <f t="shared" ref="J30:J59" si="5">H30/I30*100</f>
        <v>97.696500791278368</v>
      </c>
    </row>
    <row r="31" spans="1:12" ht="24.95" customHeight="1" x14ac:dyDescent="0.2">
      <c r="A31" s="33">
        <v>29</v>
      </c>
      <c r="B31" s="151" t="s">
        <v>41</v>
      </c>
      <c r="C31" s="81" t="s">
        <v>2</v>
      </c>
      <c r="D31" s="169"/>
      <c r="E31" s="187">
        <v>319</v>
      </c>
      <c r="F31" s="169">
        <v>225</v>
      </c>
      <c r="G31" s="99">
        <f t="shared" si="3"/>
        <v>272</v>
      </c>
      <c r="H31" s="99">
        <f t="shared" si="4"/>
        <v>272</v>
      </c>
      <c r="I31" s="99">
        <v>225</v>
      </c>
      <c r="J31" s="110">
        <f t="shared" si="5"/>
        <v>120.88888888888889</v>
      </c>
    </row>
    <row r="32" spans="1:12" ht="30.75" customHeight="1" x14ac:dyDescent="0.2">
      <c r="A32" s="33">
        <v>30</v>
      </c>
      <c r="B32" s="151" t="s">
        <v>100</v>
      </c>
      <c r="C32" s="81" t="s">
        <v>2</v>
      </c>
      <c r="D32" s="169"/>
      <c r="E32" s="169"/>
      <c r="F32" s="169"/>
      <c r="G32" s="99" t="e">
        <f t="shared" si="3"/>
        <v>#DIV/0!</v>
      </c>
      <c r="H32" s="99" t="str">
        <f t="shared" si="4"/>
        <v/>
      </c>
      <c r="I32" s="99" t="s">
        <v>204</v>
      </c>
      <c r="J32" s="110" t="e">
        <f t="shared" si="5"/>
        <v>#VALUE!</v>
      </c>
    </row>
    <row r="33" spans="1:12" ht="24.95" customHeight="1" x14ac:dyDescent="0.2">
      <c r="A33" s="33">
        <v>31</v>
      </c>
      <c r="B33" s="151" t="s">
        <v>77</v>
      </c>
      <c r="C33" s="81" t="s">
        <v>2</v>
      </c>
      <c r="D33" s="187">
        <v>762</v>
      </c>
      <c r="E33" s="169">
        <v>425</v>
      </c>
      <c r="F33" s="169"/>
      <c r="G33" s="99">
        <f t="shared" si="3"/>
        <v>593.5</v>
      </c>
      <c r="H33" s="99">
        <f t="shared" si="4"/>
        <v>593.5</v>
      </c>
      <c r="I33" s="99">
        <v>650</v>
      </c>
      <c r="J33" s="110">
        <f t="shared" si="5"/>
        <v>91.307692307692307</v>
      </c>
    </row>
    <row r="34" spans="1:12" ht="24.95" customHeight="1" x14ac:dyDescent="0.2">
      <c r="A34" s="33">
        <v>32</v>
      </c>
      <c r="B34" s="151" t="s">
        <v>101</v>
      </c>
      <c r="C34" s="81" t="s">
        <v>2</v>
      </c>
      <c r="D34" s="187"/>
      <c r="E34" s="168"/>
      <c r="F34" s="169"/>
      <c r="G34" s="99" t="e">
        <f t="shared" si="3"/>
        <v>#DIV/0!</v>
      </c>
      <c r="H34" s="99" t="str">
        <f t="shared" si="4"/>
        <v/>
      </c>
      <c r="I34" s="99" t="s">
        <v>204</v>
      </c>
      <c r="J34" s="110" t="e">
        <f t="shared" si="5"/>
        <v>#VALUE!</v>
      </c>
    </row>
    <row r="35" spans="1:12" ht="24.95" customHeight="1" x14ac:dyDescent="0.2">
      <c r="A35" s="33">
        <v>33</v>
      </c>
      <c r="B35" s="151" t="s">
        <v>49</v>
      </c>
      <c r="C35" s="81" t="s">
        <v>2</v>
      </c>
      <c r="D35" s="169">
        <v>516</v>
      </c>
      <c r="E35" s="169"/>
      <c r="F35" s="169">
        <v>500</v>
      </c>
      <c r="G35" s="99">
        <f t="shared" si="3"/>
        <v>508</v>
      </c>
      <c r="H35" s="99">
        <f t="shared" si="4"/>
        <v>508</v>
      </c>
      <c r="I35" s="99">
        <v>492.66666666666669</v>
      </c>
      <c r="J35" s="110">
        <f t="shared" si="5"/>
        <v>103.11231393775371</v>
      </c>
    </row>
    <row r="36" spans="1:12" ht="24.95" customHeight="1" x14ac:dyDescent="0.2">
      <c r="A36" s="33">
        <v>34</v>
      </c>
      <c r="B36" s="151" t="s">
        <v>30</v>
      </c>
      <c r="C36" s="81" t="s">
        <v>2</v>
      </c>
      <c r="D36" s="169"/>
      <c r="E36" s="169">
        <v>437.5</v>
      </c>
      <c r="F36" s="169"/>
      <c r="G36" s="99">
        <f t="shared" si="3"/>
        <v>437.5</v>
      </c>
      <c r="H36" s="99">
        <f t="shared" si="4"/>
        <v>437.5</v>
      </c>
      <c r="I36" s="99">
        <v>415.33333333333331</v>
      </c>
      <c r="J36" s="110">
        <f t="shared" si="5"/>
        <v>105.3370786516854</v>
      </c>
    </row>
    <row r="37" spans="1:12" ht="24.95" customHeight="1" x14ac:dyDescent="0.2">
      <c r="A37" s="33">
        <v>35</v>
      </c>
      <c r="B37" s="151" t="s">
        <v>127</v>
      </c>
      <c r="C37" s="81" t="s">
        <v>2</v>
      </c>
      <c r="D37" s="169"/>
      <c r="E37" s="169">
        <v>47.5</v>
      </c>
      <c r="F37" s="187"/>
      <c r="G37" s="99">
        <f t="shared" si="3"/>
        <v>47.5</v>
      </c>
      <c r="H37" s="99">
        <f t="shared" si="4"/>
        <v>47.5</v>
      </c>
      <c r="I37" s="99">
        <v>42</v>
      </c>
      <c r="J37" s="110">
        <f t="shared" si="5"/>
        <v>113.09523809523809</v>
      </c>
    </row>
    <row r="38" spans="1:12" ht="24.95" customHeight="1" x14ac:dyDescent="0.2">
      <c r="A38" s="33">
        <v>36</v>
      </c>
      <c r="B38" s="151" t="s">
        <v>28</v>
      </c>
      <c r="C38" s="81" t="s">
        <v>2</v>
      </c>
      <c r="D38" s="169"/>
      <c r="E38" s="169">
        <v>49.5</v>
      </c>
      <c r="F38" s="169"/>
      <c r="G38" s="99">
        <f t="shared" si="3"/>
        <v>49.5</v>
      </c>
      <c r="H38" s="99">
        <f t="shared" si="4"/>
        <v>49.5</v>
      </c>
      <c r="I38" s="99">
        <v>58.375</v>
      </c>
      <c r="J38" s="110">
        <f t="shared" si="5"/>
        <v>84.796573875802991</v>
      </c>
    </row>
    <row r="39" spans="1:12" ht="24.95" customHeight="1" x14ac:dyDescent="0.2">
      <c r="A39" s="33">
        <v>37</v>
      </c>
      <c r="B39" s="151" t="s">
        <v>21</v>
      </c>
      <c r="C39" s="81" t="s">
        <v>2</v>
      </c>
      <c r="D39" s="169"/>
      <c r="E39" s="169">
        <v>76.5</v>
      </c>
      <c r="F39" s="169">
        <v>95</v>
      </c>
      <c r="G39" s="99">
        <f t="shared" si="3"/>
        <v>85.75</v>
      </c>
      <c r="H39" s="99">
        <f t="shared" si="4"/>
        <v>85.75</v>
      </c>
      <c r="I39" s="99">
        <v>92</v>
      </c>
      <c r="J39" s="110">
        <f t="shared" si="5"/>
        <v>93.206521739130437</v>
      </c>
    </row>
    <row r="40" spans="1:12" ht="24.95" customHeight="1" x14ac:dyDescent="0.2">
      <c r="A40" s="33">
        <v>38</v>
      </c>
      <c r="B40" s="151" t="s">
        <v>137</v>
      </c>
      <c r="C40" s="81" t="s">
        <v>2</v>
      </c>
      <c r="D40" s="169"/>
      <c r="E40" s="169"/>
      <c r="F40" s="169"/>
      <c r="G40" s="99" t="e">
        <f t="shared" si="3"/>
        <v>#DIV/0!</v>
      </c>
      <c r="H40" s="99" t="str">
        <f t="shared" si="4"/>
        <v/>
      </c>
      <c r="I40" s="99" t="s">
        <v>204</v>
      </c>
      <c r="J40" s="110" t="e">
        <f t="shared" si="5"/>
        <v>#VALUE!</v>
      </c>
    </row>
    <row r="41" spans="1:12" ht="24.95" customHeight="1" x14ac:dyDescent="0.2">
      <c r="A41" s="33">
        <v>39</v>
      </c>
      <c r="B41" s="151" t="s">
        <v>22</v>
      </c>
      <c r="C41" s="81" t="s">
        <v>2</v>
      </c>
      <c r="D41" s="169">
        <v>65</v>
      </c>
      <c r="E41" s="169">
        <v>58</v>
      </c>
      <c r="F41" s="169"/>
      <c r="G41" s="99">
        <f t="shared" si="3"/>
        <v>61.5</v>
      </c>
      <c r="H41" s="99">
        <f t="shared" si="4"/>
        <v>61.5</v>
      </c>
      <c r="I41" s="99">
        <v>61</v>
      </c>
      <c r="J41" s="110">
        <f t="shared" si="5"/>
        <v>100.81967213114753</v>
      </c>
      <c r="K41" s="1"/>
      <c r="L41" s="1"/>
    </row>
    <row r="42" spans="1:12" ht="24.95" customHeight="1" x14ac:dyDescent="0.2">
      <c r="A42" s="33">
        <v>40</v>
      </c>
      <c r="B42" s="151" t="s">
        <v>23</v>
      </c>
      <c r="C42" s="81" t="s">
        <v>2</v>
      </c>
      <c r="D42" s="169">
        <v>58.75</v>
      </c>
      <c r="E42" s="169">
        <v>42</v>
      </c>
      <c r="F42" s="169">
        <v>48</v>
      </c>
      <c r="G42" s="99">
        <f t="shared" si="3"/>
        <v>49.583333333333336</v>
      </c>
      <c r="H42" s="99">
        <f t="shared" si="4"/>
        <v>49.583333333333336</v>
      </c>
      <c r="I42" s="99">
        <v>42.25</v>
      </c>
      <c r="J42" s="110">
        <f t="shared" si="5"/>
        <v>117.35700197238658</v>
      </c>
    </row>
    <row r="43" spans="1:12" ht="24.95" customHeight="1" x14ac:dyDescent="0.2">
      <c r="A43" s="33">
        <v>41</v>
      </c>
      <c r="B43" s="151" t="s">
        <v>27</v>
      </c>
      <c r="C43" s="81" t="s">
        <v>2</v>
      </c>
      <c r="D43" s="169">
        <v>44.34</v>
      </c>
      <c r="E43" s="169">
        <v>36.5</v>
      </c>
      <c r="F43" s="169">
        <v>50</v>
      </c>
      <c r="G43" s="99">
        <f t="shared" si="3"/>
        <v>43.613333333333337</v>
      </c>
      <c r="H43" s="99">
        <f t="shared" si="4"/>
        <v>43.613333333333337</v>
      </c>
      <c r="I43" s="99">
        <v>45</v>
      </c>
      <c r="J43" s="110">
        <f t="shared" si="5"/>
        <v>96.918518518518525</v>
      </c>
    </row>
    <row r="44" spans="1:12" ht="24.95" customHeight="1" x14ac:dyDescent="0.2">
      <c r="A44" s="33">
        <v>42</v>
      </c>
      <c r="B44" s="151" t="s">
        <v>26</v>
      </c>
      <c r="C44" s="81" t="s">
        <v>2</v>
      </c>
      <c r="D44" s="187"/>
      <c r="E44" s="169">
        <v>58</v>
      </c>
      <c r="F44" s="187">
        <v>90</v>
      </c>
      <c r="G44" s="99">
        <f t="shared" si="3"/>
        <v>74</v>
      </c>
      <c r="H44" s="99">
        <f t="shared" si="4"/>
        <v>74</v>
      </c>
      <c r="I44" s="99">
        <v>58</v>
      </c>
      <c r="J44" s="110">
        <f t="shared" si="5"/>
        <v>127.58620689655173</v>
      </c>
    </row>
    <row r="45" spans="1:12" ht="24.95" customHeight="1" x14ac:dyDescent="0.2">
      <c r="A45" s="33">
        <v>43</v>
      </c>
      <c r="B45" s="151" t="s">
        <v>24</v>
      </c>
      <c r="C45" s="81" t="s">
        <v>2</v>
      </c>
      <c r="D45" s="169">
        <v>141</v>
      </c>
      <c r="E45" s="169">
        <v>133</v>
      </c>
      <c r="F45" s="169">
        <v>138</v>
      </c>
      <c r="G45" s="99">
        <f t="shared" si="3"/>
        <v>137.33333333333334</v>
      </c>
      <c r="H45" s="99">
        <f t="shared" si="4"/>
        <v>137.33333333333334</v>
      </c>
      <c r="I45" s="99">
        <v>133.41666666666666</v>
      </c>
      <c r="J45" s="110">
        <f t="shared" si="5"/>
        <v>102.93566520924425</v>
      </c>
    </row>
    <row r="46" spans="1:12" ht="24.95" customHeight="1" x14ac:dyDescent="0.2">
      <c r="A46" s="33">
        <v>44</v>
      </c>
      <c r="B46" s="151" t="s">
        <v>29</v>
      </c>
      <c r="C46" s="81" t="s">
        <v>2</v>
      </c>
      <c r="D46" s="169"/>
      <c r="E46" s="169">
        <v>225</v>
      </c>
      <c r="F46" s="169"/>
      <c r="G46" s="99">
        <f t="shared" si="3"/>
        <v>225</v>
      </c>
      <c r="H46" s="99">
        <f t="shared" si="4"/>
        <v>225</v>
      </c>
      <c r="I46" s="99">
        <v>220</v>
      </c>
      <c r="J46" s="110">
        <f t="shared" si="5"/>
        <v>102.27272727272727</v>
      </c>
    </row>
    <row r="47" spans="1:12" ht="24.95" customHeight="1" x14ac:dyDescent="0.2">
      <c r="A47" s="33">
        <v>45</v>
      </c>
      <c r="B47" s="151" t="s">
        <v>25</v>
      </c>
      <c r="C47" s="81" t="s">
        <v>2</v>
      </c>
      <c r="D47" s="169"/>
      <c r="E47" s="169">
        <v>36.5</v>
      </c>
      <c r="F47" s="187">
        <v>48</v>
      </c>
      <c r="G47" s="99">
        <f t="shared" si="3"/>
        <v>42.25</v>
      </c>
      <c r="H47" s="99">
        <f t="shared" si="4"/>
        <v>42.25</v>
      </c>
      <c r="I47" s="99" t="s">
        <v>204</v>
      </c>
      <c r="J47" s="110" t="e">
        <f t="shared" si="5"/>
        <v>#VALUE!</v>
      </c>
    </row>
    <row r="48" spans="1:12" ht="24.95" customHeight="1" x14ac:dyDescent="0.2">
      <c r="A48" s="33">
        <v>46</v>
      </c>
      <c r="B48" s="151" t="s">
        <v>73</v>
      </c>
      <c r="C48" s="81" t="s">
        <v>2</v>
      </c>
      <c r="D48" s="169"/>
      <c r="E48" s="169">
        <v>253</v>
      </c>
      <c r="F48" s="169"/>
      <c r="G48" s="99">
        <f t="shared" si="3"/>
        <v>253</v>
      </c>
      <c r="H48" s="99">
        <f t="shared" si="4"/>
        <v>253</v>
      </c>
      <c r="I48" s="99">
        <v>259.33333333333331</v>
      </c>
      <c r="J48" s="110">
        <f t="shared" si="5"/>
        <v>97.557840616966587</v>
      </c>
    </row>
    <row r="49" spans="1:10" ht="24.95" customHeight="1" x14ac:dyDescent="0.2">
      <c r="A49" s="33">
        <v>47</v>
      </c>
      <c r="B49" s="151" t="s">
        <v>37</v>
      </c>
      <c r="C49" s="81" t="s">
        <v>2</v>
      </c>
      <c r="D49" s="169">
        <v>330</v>
      </c>
      <c r="E49" s="169">
        <v>380</v>
      </c>
      <c r="F49" s="169">
        <v>510</v>
      </c>
      <c r="G49" s="99">
        <f t="shared" si="3"/>
        <v>406.66666666666669</v>
      </c>
      <c r="H49" s="99">
        <f t="shared" si="4"/>
        <v>406.66666666666669</v>
      </c>
      <c r="I49" s="99">
        <v>335</v>
      </c>
      <c r="J49" s="110">
        <f t="shared" si="5"/>
        <v>121.39303482587064</v>
      </c>
    </row>
    <row r="50" spans="1:10" ht="24.95" customHeight="1" x14ac:dyDescent="0.2">
      <c r="A50" s="33">
        <v>48</v>
      </c>
      <c r="B50" s="151" t="s">
        <v>153</v>
      </c>
      <c r="C50" s="81" t="s">
        <v>2</v>
      </c>
      <c r="D50" s="169">
        <v>288.5</v>
      </c>
      <c r="E50" s="187">
        <v>322</v>
      </c>
      <c r="F50" s="187"/>
      <c r="G50" s="99">
        <f t="shared" si="3"/>
        <v>305.25</v>
      </c>
      <c r="H50" s="99">
        <f t="shared" si="4"/>
        <v>305.25</v>
      </c>
      <c r="I50" s="99">
        <v>339</v>
      </c>
      <c r="J50" s="110">
        <f t="shared" si="5"/>
        <v>90.044247787610615</v>
      </c>
    </row>
    <row r="51" spans="1:10" ht="24.95" customHeight="1" x14ac:dyDescent="0.2">
      <c r="A51" s="33">
        <v>49</v>
      </c>
      <c r="B51" s="151" t="s">
        <v>59</v>
      </c>
      <c r="C51" s="81" t="s">
        <v>2</v>
      </c>
      <c r="D51" s="169">
        <v>2500</v>
      </c>
      <c r="E51" s="169"/>
      <c r="F51" s="187">
        <v>2500</v>
      </c>
      <c r="G51" s="99">
        <f t="shared" si="3"/>
        <v>2500</v>
      </c>
      <c r="H51" s="99">
        <f t="shared" si="4"/>
        <v>2500</v>
      </c>
      <c r="I51" s="99">
        <v>2250</v>
      </c>
      <c r="J51" s="110">
        <f t="shared" si="5"/>
        <v>111.11111111111111</v>
      </c>
    </row>
    <row r="52" spans="1:10" ht="24.95" customHeight="1" x14ac:dyDescent="0.2">
      <c r="A52" s="33">
        <v>50</v>
      </c>
      <c r="B52" s="151" t="s">
        <v>102</v>
      </c>
      <c r="C52" s="81" t="s">
        <v>2</v>
      </c>
      <c r="D52" s="169"/>
      <c r="E52" s="169">
        <v>280</v>
      </c>
      <c r="F52" s="169">
        <v>210</v>
      </c>
      <c r="G52" s="99">
        <f t="shared" si="3"/>
        <v>245</v>
      </c>
      <c r="H52" s="99">
        <f t="shared" si="4"/>
        <v>245</v>
      </c>
      <c r="I52" s="99">
        <v>248.33333333333334</v>
      </c>
      <c r="J52" s="110">
        <f t="shared" si="5"/>
        <v>98.657718120805356</v>
      </c>
    </row>
    <row r="53" spans="1:10" ht="24.95" customHeight="1" x14ac:dyDescent="0.2">
      <c r="A53" s="33">
        <v>51</v>
      </c>
      <c r="B53" s="151" t="s">
        <v>103</v>
      </c>
      <c r="C53" s="81" t="s">
        <v>2</v>
      </c>
      <c r="D53" s="169"/>
      <c r="E53" s="169">
        <v>33</v>
      </c>
      <c r="F53" s="169">
        <v>38</v>
      </c>
      <c r="G53" s="99">
        <f t="shared" si="3"/>
        <v>35.5</v>
      </c>
      <c r="H53" s="99">
        <f t="shared" si="4"/>
        <v>35.5</v>
      </c>
      <c r="I53" s="99">
        <v>35</v>
      </c>
      <c r="J53" s="152">
        <f t="shared" si="5"/>
        <v>101.42857142857142</v>
      </c>
    </row>
    <row r="54" spans="1:10" ht="24.95" customHeight="1" x14ac:dyDescent="0.2">
      <c r="A54" s="33">
        <v>52</v>
      </c>
      <c r="B54" s="151" t="s">
        <v>104</v>
      </c>
      <c r="C54" s="81" t="s">
        <v>2</v>
      </c>
      <c r="D54" s="169"/>
      <c r="E54" s="169">
        <v>62</v>
      </c>
      <c r="F54" s="169">
        <v>76</v>
      </c>
      <c r="G54" s="99">
        <f t="shared" si="3"/>
        <v>69</v>
      </c>
      <c r="H54" s="99">
        <f t="shared" si="4"/>
        <v>69</v>
      </c>
      <c r="I54" s="99">
        <v>68.75</v>
      </c>
      <c r="J54" s="110">
        <f t="shared" si="5"/>
        <v>100.36363636363636</v>
      </c>
    </row>
    <row r="55" spans="1:10" ht="24.95" customHeight="1" x14ac:dyDescent="0.2">
      <c r="A55" s="33">
        <v>53</v>
      </c>
      <c r="B55" s="68" t="s">
        <v>105</v>
      </c>
      <c r="C55" s="57" t="s">
        <v>2</v>
      </c>
      <c r="D55" s="169">
        <v>240</v>
      </c>
      <c r="E55" s="169">
        <v>250</v>
      </c>
      <c r="F55" s="169">
        <v>264</v>
      </c>
      <c r="G55" s="99">
        <f t="shared" si="3"/>
        <v>251.33333333333334</v>
      </c>
      <c r="H55" s="99">
        <f t="shared" si="4"/>
        <v>251.33333333333334</v>
      </c>
      <c r="I55" s="99">
        <v>280</v>
      </c>
      <c r="J55" s="152">
        <f t="shared" si="5"/>
        <v>89.761904761904759</v>
      </c>
    </row>
    <row r="56" spans="1:10" ht="24.95" customHeight="1" x14ac:dyDescent="0.2">
      <c r="A56" s="33">
        <v>54</v>
      </c>
      <c r="B56" s="68" t="s">
        <v>128</v>
      </c>
      <c r="C56" s="57" t="s">
        <v>2</v>
      </c>
      <c r="D56" s="169">
        <v>380</v>
      </c>
      <c r="E56" s="187">
        <v>290</v>
      </c>
      <c r="F56" s="169">
        <v>280</v>
      </c>
      <c r="G56" s="99">
        <f t="shared" si="3"/>
        <v>316.66666666666669</v>
      </c>
      <c r="H56" s="99">
        <f t="shared" si="4"/>
        <v>316.66666666666669</v>
      </c>
      <c r="I56" s="99">
        <v>316</v>
      </c>
      <c r="J56" s="110">
        <f t="shared" si="5"/>
        <v>100.21097046413503</v>
      </c>
    </row>
    <row r="57" spans="1:10" ht="24.95" customHeight="1" x14ac:dyDescent="0.2">
      <c r="A57" s="33">
        <v>55</v>
      </c>
      <c r="B57" s="68" t="s">
        <v>15</v>
      </c>
      <c r="C57" s="57" t="s">
        <v>89</v>
      </c>
      <c r="D57" s="220"/>
      <c r="E57" s="220">
        <v>161.16999999999999</v>
      </c>
      <c r="F57" s="169">
        <v>155</v>
      </c>
      <c r="G57" s="99">
        <f t="shared" si="3"/>
        <v>158.08499999999998</v>
      </c>
      <c r="H57" s="99">
        <f t="shared" si="4"/>
        <v>158.08499999999998</v>
      </c>
      <c r="I57" s="99">
        <v>162.91666666666666</v>
      </c>
      <c r="J57" s="110">
        <f t="shared" si="5"/>
        <v>97.034271099744245</v>
      </c>
    </row>
    <row r="58" spans="1:10" ht="24.95" customHeight="1" x14ac:dyDescent="0.2">
      <c r="A58" s="33">
        <v>56</v>
      </c>
      <c r="B58" s="68" t="s">
        <v>199</v>
      </c>
      <c r="C58" s="168" t="s">
        <v>2</v>
      </c>
      <c r="D58" s="169">
        <v>1020</v>
      </c>
      <c r="E58" s="168"/>
      <c r="F58" s="169"/>
      <c r="G58" s="91">
        <f t="shared" si="3"/>
        <v>1020</v>
      </c>
      <c r="H58" s="91">
        <f t="shared" si="4"/>
        <v>1020</v>
      </c>
      <c r="I58" s="91">
        <v>904.5</v>
      </c>
      <c r="J58" s="117">
        <f t="shared" si="5"/>
        <v>112.76948590381426</v>
      </c>
    </row>
    <row r="59" spans="1:10" ht="24.95" customHeight="1" x14ac:dyDescent="0.2">
      <c r="A59" s="33">
        <v>57</v>
      </c>
      <c r="B59" s="68" t="s">
        <v>200</v>
      </c>
      <c r="C59" s="168" t="s">
        <v>2</v>
      </c>
      <c r="D59" s="187"/>
      <c r="E59" s="187"/>
      <c r="F59" s="169"/>
      <c r="G59" s="91" t="e">
        <f t="shared" si="3"/>
        <v>#DIV/0!</v>
      </c>
      <c r="H59" s="91" t="str">
        <f t="shared" si="4"/>
        <v/>
      </c>
      <c r="I59" s="91" t="s">
        <v>204</v>
      </c>
      <c r="J59" s="117" t="e">
        <f t="shared" si="5"/>
        <v>#VALUE!</v>
      </c>
    </row>
    <row r="60" spans="1:10" ht="24.95" customHeight="1" x14ac:dyDescent="0.2">
      <c r="A60" s="33">
        <v>58</v>
      </c>
      <c r="B60" s="68" t="s">
        <v>85</v>
      </c>
      <c r="C60" s="57" t="s">
        <v>2</v>
      </c>
      <c r="D60" s="169"/>
      <c r="E60" s="169">
        <v>197</v>
      </c>
      <c r="F60" s="187"/>
      <c r="G60" s="99">
        <f t="shared" ref="G60:G86" si="6">AVERAGEIF(D60:F60,"&gt;0")</f>
        <v>197</v>
      </c>
      <c r="H60" s="99">
        <f t="shared" ref="H60:H86" si="7">IFERROR(G60,"")</f>
        <v>197</v>
      </c>
      <c r="I60" s="99">
        <v>195</v>
      </c>
      <c r="J60" s="110">
        <f t="shared" ref="J60:J86" si="8">H60/I60*100</f>
        <v>101.02564102564102</v>
      </c>
    </row>
    <row r="61" spans="1:10" ht="24.95" customHeight="1" x14ac:dyDescent="0.2">
      <c r="A61" s="33">
        <v>59</v>
      </c>
      <c r="B61" s="68" t="s">
        <v>106</v>
      </c>
      <c r="C61" s="57" t="s">
        <v>89</v>
      </c>
      <c r="D61" s="169"/>
      <c r="E61" s="169">
        <v>96</v>
      </c>
      <c r="F61" s="169"/>
      <c r="G61" s="99">
        <f t="shared" si="6"/>
        <v>96</v>
      </c>
      <c r="H61" s="99">
        <f t="shared" si="7"/>
        <v>96</v>
      </c>
      <c r="I61" s="99" t="s">
        <v>204</v>
      </c>
      <c r="J61" s="110" t="e">
        <f t="shared" si="8"/>
        <v>#VALUE!</v>
      </c>
    </row>
    <row r="62" spans="1:10" ht="24.95" customHeight="1" x14ac:dyDescent="0.2">
      <c r="A62" s="33">
        <v>60</v>
      </c>
      <c r="B62" s="68" t="s">
        <v>129</v>
      </c>
      <c r="C62" s="57" t="s">
        <v>2</v>
      </c>
      <c r="D62" s="169">
        <v>305.60000000000002</v>
      </c>
      <c r="E62" s="187"/>
      <c r="F62" s="169"/>
      <c r="G62" s="99">
        <f t="shared" si="6"/>
        <v>305.60000000000002</v>
      </c>
      <c r="H62" s="99">
        <f t="shared" si="7"/>
        <v>305.60000000000002</v>
      </c>
      <c r="I62" s="99">
        <v>305.56</v>
      </c>
      <c r="J62" s="110">
        <f t="shared" si="8"/>
        <v>100.01309071868046</v>
      </c>
    </row>
    <row r="63" spans="1:10" ht="24.95" customHeight="1" x14ac:dyDescent="0.2">
      <c r="A63" s="33">
        <v>61</v>
      </c>
      <c r="B63" s="68" t="s">
        <v>130</v>
      </c>
      <c r="C63" s="57" t="s">
        <v>2</v>
      </c>
      <c r="D63" s="169"/>
      <c r="E63" s="187">
        <v>303</v>
      </c>
      <c r="F63" s="169">
        <v>344</v>
      </c>
      <c r="G63" s="99">
        <f t="shared" si="6"/>
        <v>323.5</v>
      </c>
      <c r="H63" s="99">
        <f t="shared" si="7"/>
        <v>323.5</v>
      </c>
      <c r="I63" s="99" t="s">
        <v>204</v>
      </c>
      <c r="J63" s="110" t="e">
        <f t="shared" si="8"/>
        <v>#VALUE!</v>
      </c>
    </row>
    <row r="64" spans="1:10" ht="24.95" customHeight="1" x14ac:dyDescent="0.2">
      <c r="A64" s="33">
        <v>62</v>
      </c>
      <c r="B64" s="68" t="s">
        <v>17</v>
      </c>
      <c r="C64" s="57" t="s">
        <v>2</v>
      </c>
      <c r="D64" s="220"/>
      <c r="E64" s="220"/>
      <c r="F64" s="187"/>
      <c r="G64" s="99" t="e">
        <f t="shared" si="6"/>
        <v>#DIV/0!</v>
      </c>
      <c r="H64" s="99" t="str">
        <f t="shared" si="7"/>
        <v/>
      </c>
      <c r="I64" s="99" t="s">
        <v>204</v>
      </c>
      <c r="J64" s="110" t="e">
        <f t="shared" si="8"/>
        <v>#VALUE!</v>
      </c>
    </row>
    <row r="65" spans="1:10" ht="24.95" customHeight="1" x14ac:dyDescent="0.2">
      <c r="A65" s="33">
        <v>63</v>
      </c>
      <c r="B65" s="68" t="s">
        <v>107</v>
      </c>
      <c r="C65" s="57" t="s">
        <v>2</v>
      </c>
      <c r="D65" s="187"/>
      <c r="E65" s="187">
        <v>52.5</v>
      </c>
      <c r="F65" s="169">
        <v>55</v>
      </c>
      <c r="G65" s="99">
        <f t="shared" si="6"/>
        <v>53.75</v>
      </c>
      <c r="H65" s="99">
        <f t="shared" si="7"/>
        <v>53.75</v>
      </c>
      <c r="I65" s="99">
        <v>45</v>
      </c>
      <c r="J65" s="152">
        <f t="shared" si="8"/>
        <v>119.44444444444444</v>
      </c>
    </row>
    <row r="66" spans="1:10" ht="24.95" customHeight="1" x14ac:dyDescent="0.2">
      <c r="A66" s="33">
        <v>64</v>
      </c>
      <c r="B66" s="151" t="s">
        <v>154</v>
      </c>
      <c r="C66" s="81" t="s">
        <v>2</v>
      </c>
      <c r="D66" s="169"/>
      <c r="E66" s="169">
        <v>376</v>
      </c>
      <c r="F66" s="169"/>
      <c r="G66" s="99">
        <f t="shared" si="6"/>
        <v>376</v>
      </c>
      <c r="H66" s="99">
        <f t="shared" si="7"/>
        <v>376</v>
      </c>
      <c r="I66" s="99" t="s">
        <v>204</v>
      </c>
      <c r="J66" s="110" t="e">
        <f t="shared" si="8"/>
        <v>#VALUE!</v>
      </c>
    </row>
    <row r="67" spans="1:10" ht="24.95" customHeight="1" x14ac:dyDescent="0.2">
      <c r="A67" s="33">
        <v>65</v>
      </c>
      <c r="B67" s="151" t="s">
        <v>20</v>
      </c>
      <c r="C67" s="81" t="s">
        <v>2</v>
      </c>
      <c r="D67" s="169">
        <v>42.4</v>
      </c>
      <c r="E67" s="169">
        <v>52.5</v>
      </c>
      <c r="F67" s="169">
        <v>56</v>
      </c>
      <c r="G67" s="99">
        <f t="shared" si="6"/>
        <v>50.300000000000004</v>
      </c>
      <c r="H67" s="99">
        <f t="shared" si="7"/>
        <v>50.300000000000004</v>
      </c>
      <c r="I67" s="99">
        <v>53.833333333333336</v>
      </c>
      <c r="J67" s="110">
        <f t="shared" si="8"/>
        <v>93.43653250773994</v>
      </c>
    </row>
    <row r="68" spans="1:10" ht="24.95" customHeight="1" x14ac:dyDescent="0.2">
      <c r="A68" s="33">
        <v>66</v>
      </c>
      <c r="B68" s="151" t="s">
        <v>13</v>
      </c>
      <c r="C68" s="81" t="s">
        <v>2</v>
      </c>
      <c r="D68" s="169"/>
      <c r="E68" s="169">
        <v>718</v>
      </c>
      <c r="F68" s="169"/>
      <c r="G68" s="99">
        <f t="shared" si="6"/>
        <v>718</v>
      </c>
      <c r="H68" s="99">
        <f t="shared" si="7"/>
        <v>718</v>
      </c>
      <c r="I68" s="99">
        <v>735</v>
      </c>
      <c r="J68" s="110">
        <f t="shared" si="8"/>
        <v>97.687074829931973</v>
      </c>
    </row>
    <row r="69" spans="1:10" ht="24.95" customHeight="1" x14ac:dyDescent="0.2">
      <c r="A69" s="33">
        <v>67</v>
      </c>
      <c r="B69" s="151" t="s">
        <v>155</v>
      </c>
      <c r="C69" s="81" t="s">
        <v>2</v>
      </c>
      <c r="D69" s="187">
        <v>490</v>
      </c>
      <c r="E69" s="187"/>
      <c r="F69" s="169">
        <v>565</v>
      </c>
      <c r="G69" s="99">
        <f t="shared" si="6"/>
        <v>527.5</v>
      </c>
      <c r="H69" s="99">
        <f t="shared" si="7"/>
        <v>527.5</v>
      </c>
      <c r="I69" s="99">
        <v>565</v>
      </c>
      <c r="J69" s="110">
        <f t="shared" si="8"/>
        <v>93.362831858407077</v>
      </c>
    </row>
    <row r="70" spans="1:10" ht="24.95" customHeight="1" x14ac:dyDescent="0.2">
      <c r="A70" s="33">
        <v>68</v>
      </c>
      <c r="B70" s="151" t="s">
        <v>156</v>
      </c>
      <c r="C70" s="81" t="s">
        <v>2</v>
      </c>
      <c r="D70" s="169"/>
      <c r="E70" s="169"/>
      <c r="F70" s="169"/>
      <c r="G70" s="99" t="e">
        <f t="shared" si="6"/>
        <v>#DIV/0!</v>
      </c>
      <c r="H70" s="99" t="str">
        <f t="shared" si="7"/>
        <v/>
      </c>
      <c r="I70" s="99" t="s">
        <v>204</v>
      </c>
      <c r="J70" s="110" t="e">
        <f t="shared" si="8"/>
        <v>#VALUE!</v>
      </c>
    </row>
    <row r="71" spans="1:10" ht="24.95" customHeight="1" x14ac:dyDescent="0.2">
      <c r="A71" s="33">
        <v>69</v>
      </c>
      <c r="B71" s="151" t="s">
        <v>157</v>
      </c>
      <c r="C71" s="81" t="s">
        <v>2</v>
      </c>
      <c r="D71" s="169"/>
      <c r="E71" s="169">
        <v>155.6</v>
      </c>
      <c r="F71" s="169"/>
      <c r="G71" s="99">
        <f t="shared" si="6"/>
        <v>155.6</v>
      </c>
      <c r="H71" s="99">
        <f t="shared" si="7"/>
        <v>155.6</v>
      </c>
      <c r="I71" s="99">
        <v>146.66999999999999</v>
      </c>
      <c r="J71" s="110">
        <f t="shared" si="8"/>
        <v>106.08849798868208</v>
      </c>
    </row>
    <row r="72" spans="1:10" ht="24.95" customHeight="1" x14ac:dyDescent="0.2">
      <c r="A72" s="33">
        <v>70</v>
      </c>
      <c r="B72" s="151" t="s">
        <v>139</v>
      </c>
      <c r="C72" s="81" t="s">
        <v>2</v>
      </c>
      <c r="D72" s="169"/>
      <c r="E72" s="169">
        <v>155.6</v>
      </c>
      <c r="F72" s="169"/>
      <c r="G72" s="99">
        <f t="shared" si="6"/>
        <v>155.6</v>
      </c>
      <c r="H72" s="99">
        <f t="shared" si="7"/>
        <v>155.6</v>
      </c>
      <c r="I72" s="99">
        <v>146.66999999999999</v>
      </c>
      <c r="J72" s="110">
        <f t="shared" si="8"/>
        <v>106.08849798868208</v>
      </c>
    </row>
    <row r="73" spans="1:10" ht="24.95" customHeight="1" x14ac:dyDescent="0.2">
      <c r="A73" s="33">
        <v>71</v>
      </c>
      <c r="B73" s="151" t="s">
        <v>75</v>
      </c>
      <c r="C73" s="81" t="s">
        <v>2</v>
      </c>
      <c r="D73" s="187">
        <v>1050</v>
      </c>
      <c r="E73" s="187"/>
      <c r="F73" s="187"/>
      <c r="G73" s="99">
        <f t="shared" si="6"/>
        <v>1050</v>
      </c>
      <c r="H73" s="99">
        <f t="shared" si="7"/>
        <v>1050</v>
      </c>
      <c r="I73" s="99" t="s">
        <v>204</v>
      </c>
      <c r="J73" s="110" t="e">
        <f t="shared" si="8"/>
        <v>#VALUE!</v>
      </c>
    </row>
    <row r="74" spans="1:10" ht="24.95" customHeight="1" x14ac:dyDescent="0.2">
      <c r="A74" s="33">
        <v>72</v>
      </c>
      <c r="B74" s="151" t="s">
        <v>108</v>
      </c>
      <c r="C74" s="81" t="s">
        <v>2</v>
      </c>
      <c r="D74" s="169"/>
      <c r="E74" s="169"/>
      <c r="F74" s="169"/>
      <c r="G74" s="99" t="e">
        <f t="shared" si="6"/>
        <v>#DIV/0!</v>
      </c>
      <c r="H74" s="99" t="str">
        <f t="shared" si="7"/>
        <v/>
      </c>
      <c r="I74" s="99" t="s">
        <v>204</v>
      </c>
      <c r="J74" s="110" t="e">
        <f t="shared" si="8"/>
        <v>#VALUE!</v>
      </c>
    </row>
    <row r="75" spans="1:10" ht="24.95" customHeight="1" x14ac:dyDescent="0.2">
      <c r="A75" s="33">
        <v>73</v>
      </c>
      <c r="B75" s="151" t="s">
        <v>55</v>
      </c>
      <c r="C75" s="81" t="s">
        <v>2</v>
      </c>
      <c r="D75" s="169"/>
      <c r="E75" s="169">
        <v>231</v>
      </c>
      <c r="F75" s="169">
        <v>190</v>
      </c>
      <c r="G75" s="99">
        <f t="shared" si="6"/>
        <v>210.5</v>
      </c>
      <c r="H75" s="99">
        <f t="shared" si="7"/>
        <v>210.5</v>
      </c>
      <c r="I75" s="99">
        <v>219.5</v>
      </c>
      <c r="J75" s="110">
        <f t="shared" si="8"/>
        <v>95.899772209567203</v>
      </c>
    </row>
    <row r="76" spans="1:10" ht="24.95" customHeight="1" x14ac:dyDescent="0.2">
      <c r="A76" s="33">
        <v>74</v>
      </c>
      <c r="B76" s="151" t="s">
        <v>52</v>
      </c>
      <c r="C76" s="81" t="s">
        <v>2</v>
      </c>
      <c r="D76" s="169">
        <v>240</v>
      </c>
      <c r="E76" s="169">
        <v>220</v>
      </c>
      <c r="F76" s="169">
        <v>200</v>
      </c>
      <c r="G76" s="99">
        <f t="shared" si="6"/>
        <v>220</v>
      </c>
      <c r="H76" s="99">
        <f t="shared" si="7"/>
        <v>220</v>
      </c>
      <c r="I76" s="99">
        <v>280</v>
      </c>
      <c r="J76" s="152">
        <f t="shared" si="8"/>
        <v>78.571428571428569</v>
      </c>
    </row>
    <row r="77" spans="1:10" ht="24.95" customHeight="1" x14ac:dyDescent="0.2">
      <c r="A77" s="33">
        <v>75</v>
      </c>
      <c r="B77" s="151" t="s">
        <v>109</v>
      </c>
      <c r="C77" s="81" t="s">
        <v>2</v>
      </c>
      <c r="D77" s="169">
        <v>221</v>
      </c>
      <c r="E77" s="187"/>
      <c r="F77" s="187">
        <v>292</v>
      </c>
      <c r="G77" s="99">
        <f t="shared" si="6"/>
        <v>256.5</v>
      </c>
      <c r="H77" s="99">
        <f t="shared" si="7"/>
        <v>256.5</v>
      </c>
      <c r="I77" s="99">
        <v>221</v>
      </c>
      <c r="J77" s="110">
        <f t="shared" si="8"/>
        <v>116.0633484162896</v>
      </c>
    </row>
    <row r="78" spans="1:10" ht="24.95" customHeight="1" x14ac:dyDescent="0.2">
      <c r="A78" s="33">
        <v>76</v>
      </c>
      <c r="B78" s="151" t="s">
        <v>110</v>
      </c>
      <c r="C78" s="81" t="s">
        <v>2</v>
      </c>
      <c r="D78" s="187">
        <v>600</v>
      </c>
      <c r="E78" s="169">
        <v>450</v>
      </c>
      <c r="F78" s="169"/>
      <c r="G78" s="99">
        <f t="shared" si="6"/>
        <v>525</v>
      </c>
      <c r="H78" s="99">
        <f t="shared" si="7"/>
        <v>525</v>
      </c>
      <c r="I78" s="99">
        <v>375</v>
      </c>
      <c r="J78" s="152">
        <f t="shared" si="8"/>
        <v>140</v>
      </c>
    </row>
    <row r="79" spans="1:10" ht="24.95" customHeight="1" x14ac:dyDescent="0.2">
      <c r="A79" s="33">
        <v>77</v>
      </c>
      <c r="B79" s="151" t="s">
        <v>14</v>
      </c>
      <c r="C79" s="81" t="s">
        <v>2</v>
      </c>
      <c r="D79" s="169"/>
      <c r="E79" s="169">
        <v>355</v>
      </c>
      <c r="F79" s="169"/>
      <c r="G79" s="99">
        <f t="shared" si="6"/>
        <v>355</v>
      </c>
      <c r="H79" s="99">
        <f t="shared" si="7"/>
        <v>355</v>
      </c>
      <c r="I79" s="99">
        <v>320</v>
      </c>
      <c r="J79" s="110">
        <f t="shared" si="8"/>
        <v>110.9375</v>
      </c>
    </row>
    <row r="80" spans="1:10" ht="24.95" customHeight="1" x14ac:dyDescent="0.2">
      <c r="A80" s="33">
        <v>78</v>
      </c>
      <c r="B80" s="151" t="s">
        <v>158</v>
      </c>
      <c r="C80" s="81" t="s">
        <v>2</v>
      </c>
      <c r="D80" s="169"/>
      <c r="E80" s="169">
        <v>245</v>
      </c>
      <c r="F80" s="169"/>
      <c r="G80" s="99">
        <f t="shared" si="6"/>
        <v>245</v>
      </c>
      <c r="H80" s="99">
        <f t="shared" si="7"/>
        <v>245</v>
      </c>
      <c r="I80" s="99">
        <v>240</v>
      </c>
      <c r="J80" s="110">
        <f t="shared" si="8"/>
        <v>102.08333333333333</v>
      </c>
    </row>
    <row r="81" spans="1:10" ht="24.95" customHeight="1" x14ac:dyDescent="0.2">
      <c r="A81" s="33">
        <v>79</v>
      </c>
      <c r="B81" s="151" t="s">
        <v>42</v>
      </c>
      <c r="C81" s="81" t="s">
        <v>2</v>
      </c>
      <c r="D81" s="169"/>
      <c r="E81" s="169"/>
      <c r="F81" s="169"/>
      <c r="G81" s="99" t="e">
        <f t="shared" si="6"/>
        <v>#DIV/0!</v>
      </c>
      <c r="H81" s="99" t="str">
        <f t="shared" si="7"/>
        <v/>
      </c>
      <c r="I81" s="99">
        <v>267.33333333333331</v>
      </c>
      <c r="J81" s="110" t="e">
        <f t="shared" si="8"/>
        <v>#VALUE!</v>
      </c>
    </row>
    <row r="82" spans="1:10" ht="24.95" customHeight="1" x14ac:dyDescent="0.2">
      <c r="A82" s="33">
        <v>80</v>
      </c>
      <c r="B82" s="151" t="s">
        <v>44</v>
      </c>
      <c r="C82" s="81" t="s">
        <v>2</v>
      </c>
      <c r="D82" s="169"/>
      <c r="E82" s="187">
        <v>295</v>
      </c>
      <c r="F82" s="169"/>
      <c r="G82" s="99">
        <f t="shared" si="6"/>
        <v>295</v>
      </c>
      <c r="H82" s="99">
        <f t="shared" si="7"/>
        <v>295</v>
      </c>
      <c r="I82" s="99">
        <v>340</v>
      </c>
      <c r="J82" s="110">
        <f>H82/I82*100</f>
        <v>86.764705882352942</v>
      </c>
    </row>
    <row r="83" spans="1:10" ht="24.95" customHeight="1" x14ac:dyDescent="0.2">
      <c r="A83" s="33">
        <v>81</v>
      </c>
      <c r="B83" s="151" t="s">
        <v>33</v>
      </c>
      <c r="C83" s="81" t="s">
        <v>2</v>
      </c>
      <c r="D83" s="169"/>
      <c r="E83" s="169">
        <v>204</v>
      </c>
      <c r="F83" s="169">
        <v>180</v>
      </c>
      <c r="G83" s="99">
        <f t="shared" si="6"/>
        <v>192</v>
      </c>
      <c r="H83" s="99">
        <f t="shared" si="7"/>
        <v>192</v>
      </c>
      <c r="I83" s="99">
        <v>162</v>
      </c>
      <c r="J83" s="110">
        <f t="shared" si="8"/>
        <v>118.5185185185185</v>
      </c>
    </row>
    <row r="84" spans="1:10" ht="24.95" customHeight="1" x14ac:dyDescent="0.2">
      <c r="A84" s="33">
        <v>82</v>
      </c>
      <c r="B84" s="151" t="s">
        <v>46</v>
      </c>
      <c r="C84" s="81" t="s">
        <v>2</v>
      </c>
      <c r="D84" s="169"/>
      <c r="E84" s="187"/>
      <c r="F84" s="169"/>
      <c r="G84" s="99" t="e">
        <f t="shared" si="6"/>
        <v>#DIV/0!</v>
      </c>
      <c r="H84" s="99" t="str">
        <f t="shared" si="7"/>
        <v/>
      </c>
      <c r="I84" s="99">
        <v>260</v>
      </c>
      <c r="J84" s="110" t="e">
        <f t="shared" si="8"/>
        <v>#VALUE!</v>
      </c>
    </row>
    <row r="85" spans="1:10" ht="24.95" customHeight="1" x14ac:dyDescent="0.2">
      <c r="A85" s="33">
        <v>83</v>
      </c>
      <c r="B85" s="151" t="s">
        <v>159</v>
      </c>
      <c r="C85" s="153" t="s">
        <v>2</v>
      </c>
      <c r="D85" s="169"/>
      <c r="E85" s="169"/>
      <c r="F85" s="169"/>
      <c r="G85" s="99" t="e">
        <f t="shared" si="6"/>
        <v>#DIV/0!</v>
      </c>
      <c r="H85" s="99" t="str">
        <f t="shared" si="7"/>
        <v/>
      </c>
      <c r="I85" s="99">
        <v>1222.23</v>
      </c>
      <c r="J85" s="110" t="e">
        <f t="shared" si="8"/>
        <v>#VALUE!</v>
      </c>
    </row>
    <row r="86" spans="1:10" ht="24.95" customHeight="1" x14ac:dyDescent="0.2">
      <c r="A86" s="33">
        <v>84</v>
      </c>
      <c r="B86" s="151" t="s">
        <v>160</v>
      </c>
      <c r="C86" s="153" t="s">
        <v>2</v>
      </c>
      <c r="D86" s="169"/>
      <c r="E86" s="169"/>
      <c r="F86" s="169"/>
      <c r="G86" s="99" t="e">
        <f t="shared" si="6"/>
        <v>#DIV/0!</v>
      </c>
      <c r="H86" s="99" t="str">
        <f t="shared" si="7"/>
        <v/>
      </c>
      <c r="I86" s="99" t="s">
        <v>204</v>
      </c>
      <c r="J86" s="110" t="e">
        <f t="shared" si="8"/>
        <v>#VALUE!</v>
      </c>
    </row>
    <row r="87" spans="1:10" ht="24.95" customHeight="1" x14ac:dyDescent="0.2">
      <c r="A87" s="33">
        <v>85</v>
      </c>
      <c r="B87" s="151" t="s">
        <v>161</v>
      </c>
      <c r="C87" s="153" t="s">
        <v>2</v>
      </c>
      <c r="D87" s="169"/>
      <c r="E87" s="169"/>
      <c r="F87" s="169"/>
      <c r="G87" s="99" t="e">
        <f t="shared" ref="G87:G115" si="9">AVERAGEIF(D87:F87,"&gt;0")</f>
        <v>#DIV/0!</v>
      </c>
      <c r="H87" s="99" t="str">
        <f t="shared" ref="H87:H115" si="10">IFERROR(G87,"")</f>
        <v/>
      </c>
      <c r="I87" s="99" t="s">
        <v>204</v>
      </c>
      <c r="J87" s="110" t="e">
        <f t="shared" ref="J87:J115" si="11">H87/I87*100</f>
        <v>#VALUE!</v>
      </c>
    </row>
    <row r="88" spans="1:10" ht="24.95" customHeight="1" x14ac:dyDescent="0.2">
      <c r="A88" s="33">
        <v>86</v>
      </c>
      <c r="B88" s="151" t="s">
        <v>162</v>
      </c>
      <c r="C88" s="153" t="s">
        <v>2</v>
      </c>
      <c r="D88" s="169">
        <v>820</v>
      </c>
      <c r="E88" s="169"/>
      <c r="F88" s="169"/>
      <c r="G88" s="99">
        <f t="shared" si="9"/>
        <v>820</v>
      </c>
      <c r="H88" s="99">
        <f t="shared" si="10"/>
        <v>820</v>
      </c>
      <c r="I88" s="99">
        <v>706.5</v>
      </c>
      <c r="J88" s="110">
        <f t="shared" si="11"/>
        <v>116.06510969568293</v>
      </c>
    </row>
    <row r="89" spans="1:10" ht="24.95" customHeight="1" x14ac:dyDescent="0.2">
      <c r="A89" s="33">
        <v>87</v>
      </c>
      <c r="B89" s="151" t="s">
        <v>138</v>
      </c>
      <c r="C89" s="81" t="s">
        <v>2</v>
      </c>
      <c r="D89" s="169"/>
      <c r="E89" s="169"/>
      <c r="F89" s="169"/>
      <c r="G89" s="99" t="e">
        <f t="shared" si="9"/>
        <v>#DIV/0!</v>
      </c>
      <c r="H89" s="99" t="str">
        <f t="shared" si="10"/>
        <v/>
      </c>
      <c r="I89" s="99" t="s">
        <v>204</v>
      </c>
      <c r="J89" s="110" t="e">
        <f t="shared" si="11"/>
        <v>#VALUE!</v>
      </c>
    </row>
    <row r="90" spans="1:10" ht="24.95" customHeight="1" x14ac:dyDescent="0.2">
      <c r="A90" s="33">
        <v>88</v>
      </c>
      <c r="B90" s="151" t="s">
        <v>76</v>
      </c>
      <c r="C90" s="81" t="s">
        <v>2</v>
      </c>
      <c r="D90" s="187">
        <v>714</v>
      </c>
      <c r="E90" s="187">
        <v>400</v>
      </c>
      <c r="F90" s="169"/>
      <c r="G90" s="99">
        <f t="shared" si="9"/>
        <v>557</v>
      </c>
      <c r="H90" s="99">
        <f t="shared" si="10"/>
        <v>557</v>
      </c>
      <c r="I90" s="99" t="s">
        <v>204</v>
      </c>
      <c r="J90" s="110" t="e">
        <f t="shared" si="11"/>
        <v>#VALUE!</v>
      </c>
    </row>
    <row r="91" spans="1:10" ht="24.95" customHeight="1" x14ac:dyDescent="0.2">
      <c r="A91" s="33">
        <v>89</v>
      </c>
      <c r="B91" s="151" t="s">
        <v>31</v>
      </c>
      <c r="C91" s="81" t="s">
        <v>2</v>
      </c>
      <c r="D91" s="187">
        <v>104.2</v>
      </c>
      <c r="E91" s="169">
        <v>104</v>
      </c>
      <c r="F91" s="187"/>
      <c r="G91" s="99">
        <f t="shared" si="9"/>
        <v>104.1</v>
      </c>
      <c r="H91" s="99">
        <f t="shared" si="10"/>
        <v>104.1</v>
      </c>
      <c r="I91" s="99">
        <v>105.5</v>
      </c>
      <c r="J91" s="110">
        <f t="shared" si="11"/>
        <v>98.672985781990519</v>
      </c>
    </row>
    <row r="92" spans="1:10" ht="24.95" customHeight="1" x14ac:dyDescent="0.2">
      <c r="A92" s="33">
        <v>90</v>
      </c>
      <c r="B92" s="151" t="s">
        <v>111</v>
      </c>
      <c r="C92" s="81" t="s">
        <v>2</v>
      </c>
      <c r="D92" s="169"/>
      <c r="E92" s="187"/>
      <c r="F92" s="169"/>
      <c r="G92" s="99" t="e">
        <f t="shared" si="9"/>
        <v>#DIV/0!</v>
      </c>
      <c r="H92" s="99" t="str">
        <f t="shared" si="10"/>
        <v/>
      </c>
      <c r="I92" s="99" t="s">
        <v>204</v>
      </c>
      <c r="J92" s="110" t="e">
        <f t="shared" si="11"/>
        <v>#VALUE!</v>
      </c>
    </row>
    <row r="93" spans="1:10" ht="24.95" customHeight="1" x14ac:dyDescent="0.2">
      <c r="A93" s="33">
        <v>91</v>
      </c>
      <c r="B93" s="151" t="s">
        <v>163</v>
      </c>
      <c r="C93" s="81" t="s">
        <v>2</v>
      </c>
      <c r="D93" s="169"/>
      <c r="E93" s="187"/>
      <c r="F93" s="169"/>
      <c r="G93" s="99" t="e">
        <f t="shared" si="9"/>
        <v>#DIV/0!</v>
      </c>
      <c r="H93" s="99" t="str">
        <f t="shared" si="10"/>
        <v/>
      </c>
      <c r="I93" s="99" t="s">
        <v>204</v>
      </c>
      <c r="J93" s="110" t="e">
        <f t="shared" si="11"/>
        <v>#VALUE!</v>
      </c>
    </row>
    <row r="94" spans="1:10" ht="24.95" customHeight="1" x14ac:dyDescent="0.2">
      <c r="A94" s="33">
        <v>92</v>
      </c>
      <c r="B94" s="151" t="s">
        <v>112</v>
      </c>
      <c r="C94" s="81" t="s">
        <v>2</v>
      </c>
      <c r="D94" s="169"/>
      <c r="E94" s="169"/>
      <c r="F94" s="169"/>
      <c r="G94" s="99" t="e">
        <f t="shared" si="9"/>
        <v>#DIV/0!</v>
      </c>
      <c r="H94" s="99" t="str">
        <f t="shared" si="10"/>
        <v/>
      </c>
      <c r="I94" s="99" t="s">
        <v>204</v>
      </c>
      <c r="J94" s="110" t="e">
        <f t="shared" si="11"/>
        <v>#VALUE!</v>
      </c>
    </row>
    <row r="95" spans="1:10" ht="24.95" customHeight="1" x14ac:dyDescent="0.2">
      <c r="A95" s="33">
        <v>93</v>
      </c>
      <c r="B95" s="151" t="s">
        <v>18</v>
      </c>
      <c r="C95" s="81" t="s">
        <v>2</v>
      </c>
      <c r="D95" s="169">
        <v>345.2</v>
      </c>
      <c r="E95" s="169">
        <v>328</v>
      </c>
      <c r="F95" s="169">
        <v>309</v>
      </c>
      <c r="G95" s="99">
        <f t="shared" si="9"/>
        <v>327.40000000000003</v>
      </c>
      <c r="H95" s="99">
        <f t="shared" si="10"/>
        <v>327.40000000000003</v>
      </c>
      <c r="I95" s="99">
        <v>338</v>
      </c>
      <c r="J95" s="110">
        <f t="shared" si="11"/>
        <v>96.863905325443795</v>
      </c>
    </row>
    <row r="96" spans="1:10" ht="24.95" customHeight="1" x14ac:dyDescent="0.2">
      <c r="A96" s="33">
        <v>94</v>
      </c>
      <c r="B96" s="151" t="s">
        <v>113</v>
      </c>
      <c r="C96" s="81" t="s">
        <v>2</v>
      </c>
      <c r="D96" s="169"/>
      <c r="E96" s="169"/>
      <c r="F96" s="169"/>
      <c r="G96" s="99" t="e">
        <f t="shared" si="9"/>
        <v>#DIV/0!</v>
      </c>
      <c r="H96" s="99" t="str">
        <f t="shared" si="10"/>
        <v/>
      </c>
      <c r="I96" s="99" t="s">
        <v>204</v>
      </c>
      <c r="J96" s="110" t="e">
        <f t="shared" si="11"/>
        <v>#VALUE!</v>
      </c>
    </row>
    <row r="97" spans="1:12" ht="21" customHeight="1" x14ac:dyDescent="0.2">
      <c r="A97" s="33">
        <v>95</v>
      </c>
      <c r="B97" s="151" t="s">
        <v>164</v>
      </c>
      <c r="C97" s="81" t="s">
        <v>61</v>
      </c>
      <c r="D97" s="169"/>
      <c r="E97" s="169">
        <v>29</v>
      </c>
      <c r="F97" s="169"/>
      <c r="G97" s="99">
        <f t="shared" si="9"/>
        <v>29</v>
      </c>
      <c r="H97" s="99">
        <f t="shared" si="10"/>
        <v>29</v>
      </c>
      <c r="I97" s="99" t="s">
        <v>204</v>
      </c>
      <c r="J97" s="110" t="e">
        <f t="shared" si="11"/>
        <v>#VALUE!</v>
      </c>
    </row>
    <row r="98" spans="1:12" ht="35.25" customHeight="1" x14ac:dyDescent="0.2">
      <c r="A98" s="33">
        <v>96</v>
      </c>
      <c r="B98" s="151" t="s">
        <v>165</v>
      </c>
      <c r="C98" s="81" t="s">
        <v>61</v>
      </c>
      <c r="D98" s="187"/>
      <c r="E98" s="187">
        <v>132.5</v>
      </c>
      <c r="F98" s="169">
        <v>100</v>
      </c>
      <c r="G98" s="99">
        <f t="shared" si="9"/>
        <v>116.25</v>
      </c>
      <c r="H98" s="99">
        <f t="shared" si="10"/>
        <v>116.25</v>
      </c>
      <c r="I98" s="99">
        <v>100</v>
      </c>
      <c r="J98" s="110">
        <f t="shared" si="11"/>
        <v>116.25000000000001</v>
      </c>
    </row>
    <row r="99" spans="1:12" ht="21" customHeight="1" x14ac:dyDescent="0.2">
      <c r="A99" s="33">
        <v>97</v>
      </c>
      <c r="B99" s="151" t="s">
        <v>36</v>
      </c>
      <c r="C99" s="81" t="s">
        <v>61</v>
      </c>
      <c r="D99" s="169"/>
      <c r="E99" s="187">
        <v>29</v>
      </c>
      <c r="F99" s="187"/>
      <c r="G99" s="99">
        <f t="shared" si="9"/>
        <v>29</v>
      </c>
      <c r="H99" s="99">
        <f t="shared" si="10"/>
        <v>29</v>
      </c>
      <c r="I99" s="99">
        <v>27.5</v>
      </c>
      <c r="J99" s="110">
        <f t="shared" si="11"/>
        <v>105.45454545454544</v>
      </c>
    </row>
    <row r="100" spans="1:12" ht="21" customHeight="1" x14ac:dyDescent="0.2">
      <c r="A100" s="33">
        <v>98</v>
      </c>
      <c r="B100" s="151" t="s">
        <v>35</v>
      </c>
      <c r="C100" s="81" t="s">
        <v>61</v>
      </c>
      <c r="D100" s="169"/>
      <c r="E100" s="169"/>
      <c r="F100" s="169">
        <v>117.5</v>
      </c>
      <c r="G100" s="99">
        <f t="shared" si="9"/>
        <v>117.5</v>
      </c>
      <c r="H100" s="99">
        <f t="shared" si="10"/>
        <v>117.5</v>
      </c>
      <c r="I100" s="99">
        <v>121.78000000000002</v>
      </c>
      <c r="J100" s="110">
        <f t="shared" si="11"/>
        <v>96.485465593693533</v>
      </c>
    </row>
    <row r="101" spans="1:12" ht="21" customHeight="1" x14ac:dyDescent="0.2">
      <c r="A101" s="33">
        <v>99</v>
      </c>
      <c r="B101" s="151" t="s">
        <v>114</v>
      </c>
      <c r="C101" s="81" t="s">
        <v>2</v>
      </c>
      <c r="D101" s="187"/>
      <c r="E101" s="169">
        <v>25</v>
      </c>
      <c r="F101" s="169">
        <v>22</v>
      </c>
      <c r="G101" s="99">
        <f t="shared" si="9"/>
        <v>23.5</v>
      </c>
      <c r="H101" s="99">
        <f t="shared" si="10"/>
        <v>23.5</v>
      </c>
      <c r="I101" s="99">
        <v>23.5</v>
      </c>
      <c r="J101" s="110">
        <f t="shared" si="11"/>
        <v>100</v>
      </c>
    </row>
    <row r="102" spans="1:12" ht="21" customHeight="1" x14ac:dyDescent="0.2">
      <c r="A102" s="33">
        <v>100</v>
      </c>
      <c r="B102" s="151" t="s">
        <v>86</v>
      </c>
      <c r="C102" s="81" t="s">
        <v>2</v>
      </c>
      <c r="D102" s="169">
        <v>260</v>
      </c>
      <c r="E102" s="169">
        <v>325</v>
      </c>
      <c r="F102" s="187">
        <v>160</v>
      </c>
      <c r="G102" s="99">
        <f t="shared" si="9"/>
        <v>248.33333333333334</v>
      </c>
      <c r="H102" s="99">
        <f t="shared" si="10"/>
        <v>248.33333333333334</v>
      </c>
      <c r="I102" s="99">
        <v>230</v>
      </c>
      <c r="J102" s="110">
        <f t="shared" si="11"/>
        <v>107.97101449275364</v>
      </c>
    </row>
    <row r="103" spans="1:12" ht="21" customHeight="1" x14ac:dyDescent="0.2">
      <c r="A103" s="33">
        <v>101</v>
      </c>
      <c r="B103" s="151" t="s">
        <v>40</v>
      </c>
      <c r="C103" s="81" t="s">
        <v>2</v>
      </c>
      <c r="D103" s="169">
        <v>150</v>
      </c>
      <c r="E103" s="169">
        <v>175</v>
      </c>
      <c r="F103" s="169">
        <v>215</v>
      </c>
      <c r="G103" s="99">
        <f t="shared" si="9"/>
        <v>180</v>
      </c>
      <c r="H103" s="99">
        <f t="shared" si="10"/>
        <v>180</v>
      </c>
      <c r="I103" s="99">
        <v>172.5</v>
      </c>
      <c r="J103" s="110">
        <f t="shared" si="11"/>
        <v>104.34782608695652</v>
      </c>
    </row>
    <row r="104" spans="1:12" ht="27.75" customHeight="1" x14ac:dyDescent="0.2">
      <c r="A104" s="33">
        <v>102</v>
      </c>
      <c r="B104" s="151" t="s">
        <v>115</v>
      </c>
      <c r="C104" s="81" t="s">
        <v>2</v>
      </c>
      <c r="D104" s="169">
        <v>900</v>
      </c>
      <c r="E104" s="169">
        <v>825</v>
      </c>
      <c r="F104" s="169">
        <v>880</v>
      </c>
      <c r="G104" s="99">
        <f t="shared" si="9"/>
        <v>868.33333333333337</v>
      </c>
      <c r="H104" s="99">
        <f t="shared" si="10"/>
        <v>868.33333333333337</v>
      </c>
      <c r="I104" s="99">
        <v>891.66666666666663</v>
      </c>
      <c r="J104" s="110">
        <f t="shared" si="11"/>
        <v>97.383177570093466</v>
      </c>
      <c r="K104" s="1"/>
      <c r="L104" s="1"/>
    </row>
    <row r="105" spans="1:12" ht="21" customHeight="1" x14ac:dyDescent="0.2">
      <c r="A105" s="33">
        <v>103</v>
      </c>
      <c r="B105" s="151" t="s">
        <v>131</v>
      </c>
      <c r="C105" s="81" t="s">
        <v>2</v>
      </c>
      <c r="D105" s="169"/>
      <c r="E105" s="169">
        <v>478</v>
      </c>
      <c r="F105" s="169"/>
      <c r="G105" s="99">
        <f t="shared" si="9"/>
        <v>478</v>
      </c>
      <c r="H105" s="99">
        <f t="shared" si="10"/>
        <v>478</v>
      </c>
      <c r="I105" s="99">
        <v>490</v>
      </c>
      <c r="J105" s="110">
        <f t="shared" si="11"/>
        <v>97.551020408163268</v>
      </c>
      <c r="K105" s="1"/>
      <c r="L105" s="1"/>
    </row>
    <row r="106" spans="1:12" ht="21" customHeight="1" x14ac:dyDescent="0.2">
      <c r="A106" s="33">
        <v>104</v>
      </c>
      <c r="B106" s="151" t="s">
        <v>132</v>
      </c>
      <c r="C106" s="81" t="s">
        <v>2</v>
      </c>
      <c r="D106" s="169"/>
      <c r="E106" s="169">
        <v>0</v>
      </c>
      <c r="F106" s="169"/>
      <c r="G106" s="99" t="e">
        <f t="shared" si="9"/>
        <v>#DIV/0!</v>
      </c>
      <c r="H106" s="99" t="str">
        <f t="shared" si="10"/>
        <v/>
      </c>
      <c r="I106" s="99">
        <v>467.25</v>
      </c>
      <c r="J106" s="110" t="e">
        <f t="shared" si="11"/>
        <v>#VALUE!</v>
      </c>
    </row>
    <row r="107" spans="1:12" ht="25.5" customHeight="1" x14ac:dyDescent="0.2">
      <c r="A107" s="33">
        <v>105</v>
      </c>
      <c r="B107" s="151" t="s">
        <v>87</v>
      </c>
      <c r="C107" s="81" t="s">
        <v>2</v>
      </c>
      <c r="D107" s="187"/>
      <c r="E107" s="187"/>
      <c r="F107" s="169">
        <v>327</v>
      </c>
      <c r="G107" s="99">
        <f t="shared" si="9"/>
        <v>327</v>
      </c>
      <c r="H107" s="99">
        <f t="shared" si="10"/>
        <v>327</v>
      </c>
      <c r="I107" s="99">
        <v>326.67</v>
      </c>
      <c r="J107" s="110">
        <f t="shared" si="11"/>
        <v>100.1010193773533</v>
      </c>
    </row>
    <row r="108" spans="1:12" ht="21" customHeight="1" x14ac:dyDescent="0.2">
      <c r="A108" s="33">
        <v>106</v>
      </c>
      <c r="B108" s="151" t="s">
        <v>51</v>
      </c>
      <c r="C108" s="81" t="s">
        <v>2</v>
      </c>
      <c r="D108" s="169">
        <v>360</v>
      </c>
      <c r="E108" s="169">
        <v>380</v>
      </c>
      <c r="F108" s="169">
        <v>330</v>
      </c>
      <c r="G108" s="99">
        <f t="shared" si="9"/>
        <v>356.66666666666669</v>
      </c>
      <c r="H108" s="99">
        <f t="shared" si="10"/>
        <v>356.66666666666669</v>
      </c>
      <c r="I108" s="99">
        <v>285</v>
      </c>
      <c r="J108" s="152">
        <f t="shared" si="11"/>
        <v>125.14619883040936</v>
      </c>
    </row>
    <row r="109" spans="1:12" ht="28.5" customHeight="1" x14ac:dyDescent="0.2">
      <c r="A109" s="33">
        <v>107</v>
      </c>
      <c r="B109" s="151" t="s">
        <v>116</v>
      </c>
      <c r="C109" s="81" t="s">
        <v>2</v>
      </c>
      <c r="D109" s="169"/>
      <c r="E109" s="187"/>
      <c r="F109" s="169">
        <v>243</v>
      </c>
      <c r="G109" s="99">
        <f t="shared" si="9"/>
        <v>243</v>
      </c>
      <c r="H109" s="99">
        <f t="shared" si="10"/>
        <v>243</v>
      </c>
      <c r="I109" s="99">
        <v>228</v>
      </c>
      <c r="J109" s="110">
        <f t="shared" si="11"/>
        <v>106.57894736842107</v>
      </c>
    </row>
    <row r="110" spans="1:12" ht="21" customHeight="1" x14ac:dyDescent="0.2">
      <c r="A110" s="33">
        <v>108</v>
      </c>
      <c r="B110" s="151" t="s">
        <v>54</v>
      </c>
      <c r="C110" s="81" t="s">
        <v>2</v>
      </c>
      <c r="D110" s="169"/>
      <c r="E110" s="169"/>
      <c r="F110" s="169">
        <v>205</v>
      </c>
      <c r="G110" s="99">
        <f t="shared" si="9"/>
        <v>205</v>
      </c>
      <c r="H110" s="99">
        <f t="shared" si="10"/>
        <v>205</v>
      </c>
      <c r="I110" s="99">
        <v>195.83333333333334</v>
      </c>
      <c r="J110" s="110">
        <f t="shared" si="11"/>
        <v>104.68085106382978</v>
      </c>
    </row>
    <row r="111" spans="1:12" ht="32.25" customHeight="1" x14ac:dyDescent="0.2">
      <c r="A111" s="33">
        <v>109</v>
      </c>
      <c r="B111" s="151" t="s">
        <v>117</v>
      </c>
      <c r="C111" s="81" t="s">
        <v>2</v>
      </c>
      <c r="D111" s="169">
        <v>345</v>
      </c>
      <c r="E111" s="187"/>
      <c r="F111" s="187"/>
      <c r="G111" s="99">
        <f t="shared" si="9"/>
        <v>345</v>
      </c>
      <c r="H111" s="99">
        <f t="shared" si="10"/>
        <v>345</v>
      </c>
      <c r="I111" s="99">
        <v>361</v>
      </c>
      <c r="J111" s="110">
        <f t="shared" si="11"/>
        <v>95.56786703601108</v>
      </c>
    </row>
    <row r="112" spans="1:12" ht="21" customHeight="1" x14ac:dyDescent="0.2">
      <c r="A112" s="33">
        <v>110</v>
      </c>
      <c r="B112" s="151" t="s">
        <v>118</v>
      </c>
      <c r="C112" s="81" t="s">
        <v>2</v>
      </c>
      <c r="D112" s="169"/>
      <c r="E112" s="169">
        <v>75.650000000000006</v>
      </c>
      <c r="F112" s="169">
        <v>65.72</v>
      </c>
      <c r="G112" s="99">
        <f t="shared" si="9"/>
        <v>70.685000000000002</v>
      </c>
      <c r="H112" s="99">
        <f t="shared" si="10"/>
        <v>70.685000000000002</v>
      </c>
      <c r="I112" s="99">
        <v>69.974999999999994</v>
      </c>
      <c r="J112" s="110">
        <f t="shared" si="11"/>
        <v>101.01464808860308</v>
      </c>
    </row>
    <row r="113" spans="1:10" ht="21" customHeight="1" x14ac:dyDescent="0.2">
      <c r="A113" s="33">
        <v>111</v>
      </c>
      <c r="B113" s="151" t="s">
        <v>56</v>
      </c>
      <c r="C113" s="81" t="s">
        <v>2</v>
      </c>
      <c r="D113" s="169">
        <v>73.34</v>
      </c>
      <c r="E113" s="169">
        <v>71.67</v>
      </c>
      <c r="F113" s="169"/>
      <c r="G113" s="99">
        <f t="shared" si="9"/>
        <v>72.504999999999995</v>
      </c>
      <c r="H113" s="99">
        <f t="shared" si="10"/>
        <v>72.504999999999995</v>
      </c>
      <c r="I113" s="99">
        <v>72.504999999999995</v>
      </c>
      <c r="J113" s="110">
        <f t="shared" si="11"/>
        <v>100</v>
      </c>
    </row>
    <row r="114" spans="1:10" ht="21" customHeight="1" x14ac:dyDescent="0.2">
      <c r="A114" s="33">
        <v>112</v>
      </c>
      <c r="B114" s="159" t="s">
        <v>166</v>
      </c>
      <c r="C114" s="160" t="s">
        <v>61</v>
      </c>
      <c r="D114" s="187">
        <v>2.5</v>
      </c>
      <c r="E114" s="187"/>
      <c r="F114" s="187"/>
      <c r="G114" s="99">
        <f t="shared" si="9"/>
        <v>2.5</v>
      </c>
      <c r="H114" s="99">
        <f t="shared" si="10"/>
        <v>2.5</v>
      </c>
      <c r="I114" s="99">
        <v>2.9</v>
      </c>
      <c r="J114" s="110">
        <f t="shared" si="11"/>
        <v>86.206896551724142</v>
      </c>
    </row>
    <row r="115" spans="1:10" ht="21" customHeight="1" x14ac:dyDescent="0.2">
      <c r="A115" s="33">
        <v>113</v>
      </c>
      <c r="B115" s="151" t="s">
        <v>57</v>
      </c>
      <c r="C115" s="81" t="s">
        <v>2</v>
      </c>
      <c r="D115" s="187">
        <v>995</v>
      </c>
      <c r="E115" s="169"/>
      <c r="F115" s="169"/>
      <c r="G115" s="99">
        <f t="shared" si="9"/>
        <v>995</v>
      </c>
      <c r="H115" s="99">
        <f t="shared" si="10"/>
        <v>995</v>
      </c>
      <c r="I115" s="99">
        <v>1250</v>
      </c>
      <c r="J115" s="110">
        <f t="shared" si="11"/>
        <v>79.600000000000009</v>
      </c>
    </row>
    <row r="116" spans="1:10" ht="21" customHeight="1" x14ac:dyDescent="0.2">
      <c r="A116" s="33">
        <v>114</v>
      </c>
      <c r="B116" s="151" t="s">
        <v>74</v>
      </c>
      <c r="C116" s="81" t="s">
        <v>2</v>
      </c>
      <c r="D116" s="169"/>
      <c r="E116" s="169"/>
      <c r="F116" s="169"/>
      <c r="G116" s="99" t="e">
        <f t="shared" ref="G116:G123" si="12">AVERAGEIF(D116:F116,"&gt;0")</f>
        <v>#DIV/0!</v>
      </c>
      <c r="H116" s="99" t="str">
        <f t="shared" ref="H116:H123" si="13">IFERROR(G116,"")</f>
        <v/>
      </c>
      <c r="I116" s="99" t="s">
        <v>204</v>
      </c>
      <c r="J116" s="110" t="e">
        <f t="shared" ref="J116:J123" si="14">H116/I116*100</f>
        <v>#VALUE!</v>
      </c>
    </row>
    <row r="117" spans="1:10" ht="21" customHeight="1" x14ac:dyDescent="0.2">
      <c r="A117" s="33">
        <v>115</v>
      </c>
      <c r="B117" s="151" t="s">
        <v>38</v>
      </c>
      <c r="C117" s="81" t="s">
        <v>2</v>
      </c>
      <c r="D117" s="169"/>
      <c r="E117" s="169">
        <v>380</v>
      </c>
      <c r="F117" s="169">
        <v>380</v>
      </c>
      <c r="G117" s="99">
        <f t="shared" si="12"/>
        <v>380</v>
      </c>
      <c r="H117" s="99">
        <f t="shared" si="13"/>
        <v>380</v>
      </c>
      <c r="I117" s="99">
        <v>345</v>
      </c>
      <c r="J117" s="110">
        <f t="shared" si="14"/>
        <v>110.14492753623189</v>
      </c>
    </row>
    <row r="118" spans="1:10" ht="21" customHeight="1" x14ac:dyDescent="0.2">
      <c r="A118" s="33">
        <v>116</v>
      </c>
      <c r="B118" s="151" t="s">
        <v>119</v>
      </c>
      <c r="C118" s="81" t="s">
        <v>2</v>
      </c>
      <c r="D118" s="187"/>
      <c r="E118" s="187"/>
      <c r="F118" s="169">
        <v>390</v>
      </c>
      <c r="G118" s="99">
        <f t="shared" si="12"/>
        <v>390</v>
      </c>
      <c r="H118" s="99">
        <f t="shared" si="13"/>
        <v>390</v>
      </c>
      <c r="I118" s="99" t="s">
        <v>204</v>
      </c>
      <c r="J118" s="152" t="e">
        <f t="shared" si="14"/>
        <v>#VALUE!</v>
      </c>
    </row>
    <row r="119" spans="1:10" ht="21" customHeight="1" x14ac:dyDescent="0.2">
      <c r="A119" s="33">
        <v>117</v>
      </c>
      <c r="B119" s="151" t="s">
        <v>133</v>
      </c>
      <c r="C119" s="81" t="s">
        <v>2</v>
      </c>
      <c r="D119" s="169"/>
      <c r="E119" s="169">
        <v>330</v>
      </c>
      <c r="F119" s="169"/>
      <c r="G119" s="99">
        <f t="shared" si="12"/>
        <v>330</v>
      </c>
      <c r="H119" s="99">
        <f t="shared" si="13"/>
        <v>330</v>
      </c>
      <c r="I119" s="99">
        <v>330</v>
      </c>
      <c r="J119" s="110">
        <f t="shared" si="14"/>
        <v>100</v>
      </c>
    </row>
    <row r="120" spans="1:10" ht="21" customHeight="1" x14ac:dyDescent="0.2">
      <c r="A120" s="33">
        <v>118</v>
      </c>
      <c r="B120" s="151" t="s">
        <v>48</v>
      </c>
      <c r="C120" s="81" t="s">
        <v>2</v>
      </c>
      <c r="D120" s="169">
        <v>1250</v>
      </c>
      <c r="E120" s="169"/>
      <c r="F120" s="169"/>
      <c r="G120" s="99">
        <f t="shared" si="12"/>
        <v>1250</v>
      </c>
      <c r="H120" s="99">
        <f t="shared" si="13"/>
        <v>1250</v>
      </c>
      <c r="I120" s="99">
        <v>1250</v>
      </c>
      <c r="J120" s="110">
        <f t="shared" si="14"/>
        <v>100</v>
      </c>
    </row>
    <row r="121" spans="1:10" ht="21" customHeight="1" x14ac:dyDescent="0.2">
      <c r="A121" s="33">
        <v>119</v>
      </c>
      <c r="B121" s="151" t="s">
        <v>47</v>
      </c>
      <c r="C121" s="81" t="s">
        <v>2</v>
      </c>
      <c r="D121" s="169">
        <v>1392</v>
      </c>
      <c r="E121" s="169">
        <v>1100</v>
      </c>
      <c r="F121" s="169">
        <v>1278</v>
      </c>
      <c r="G121" s="99">
        <f t="shared" si="12"/>
        <v>1256.6666666666667</v>
      </c>
      <c r="H121" s="99">
        <f t="shared" si="13"/>
        <v>1256.6666666666667</v>
      </c>
      <c r="I121" s="99">
        <v>1180</v>
      </c>
      <c r="J121" s="110">
        <f t="shared" si="14"/>
        <v>106.49717514124295</v>
      </c>
    </row>
    <row r="122" spans="1:10" ht="21" customHeight="1" x14ac:dyDescent="0.2">
      <c r="A122" s="33">
        <v>120</v>
      </c>
      <c r="B122" s="151" t="s">
        <v>120</v>
      </c>
      <c r="C122" s="81" t="s">
        <v>2</v>
      </c>
      <c r="D122" s="168">
        <v>172.5</v>
      </c>
      <c r="E122" s="168">
        <v>199</v>
      </c>
      <c r="F122" s="168">
        <v>187</v>
      </c>
      <c r="G122" s="99">
        <f t="shared" si="12"/>
        <v>186.16666666666666</v>
      </c>
      <c r="H122" s="99">
        <f t="shared" si="13"/>
        <v>186.16666666666666</v>
      </c>
      <c r="I122" s="99">
        <v>165.83333333333334</v>
      </c>
      <c r="J122" s="152">
        <f t="shared" si="14"/>
        <v>112.26130653266331</v>
      </c>
    </row>
    <row r="123" spans="1:10" ht="21" customHeight="1" x14ac:dyDescent="0.2">
      <c r="A123" s="33">
        <v>121</v>
      </c>
      <c r="B123" s="151" t="s">
        <v>88</v>
      </c>
      <c r="C123" s="81" t="s">
        <v>61</v>
      </c>
      <c r="D123" s="168">
        <v>13.7</v>
      </c>
      <c r="E123" s="168">
        <v>17.25</v>
      </c>
      <c r="F123" s="168">
        <v>17</v>
      </c>
      <c r="G123" s="99">
        <f t="shared" si="12"/>
        <v>15.983333333333334</v>
      </c>
      <c r="H123" s="99">
        <f t="shared" si="13"/>
        <v>15.983333333333334</v>
      </c>
      <c r="I123" s="99">
        <v>17.625</v>
      </c>
      <c r="J123" s="152">
        <f t="shared" si="14"/>
        <v>90.685579196217503</v>
      </c>
    </row>
    <row r="124" spans="1:10" ht="21" customHeight="1" x14ac:dyDescent="0.2">
      <c r="E124" s="64"/>
      <c r="F124" s="64"/>
      <c r="G124" s="64"/>
      <c r="H124" s="107"/>
    </row>
    <row r="125" spans="1:10" ht="21" customHeight="1" x14ac:dyDescent="0.2">
      <c r="E125" s="64"/>
      <c r="F125" s="64"/>
      <c r="G125" s="64"/>
      <c r="H125" s="107"/>
    </row>
    <row r="126" spans="1:10" ht="21" customHeight="1" x14ac:dyDescent="0.2">
      <c r="E126" s="64"/>
      <c r="F126" s="64"/>
      <c r="G126" s="64"/>
      <c r="H126" s="107"/>
    </row>
    <row r="127" spans="1:10" ht="21" customHeight="1" x14ac:dyDescent="0.2">
      <c r="E127" s="64"/>
      <c r="F127" s="64"/>
      <c r="G127" s="64"/>
      <c r="H127" s="107"/>
    </row>
    <row r="128" spans="1:10" ht="21" customHeight="1" x14ac:dyDescent="0.2">
      <c r="E128" s="64"/>
      <c r="F128" s="64"/>
      <c r="G128" s="64"/>
      <c r="H128" s="107"/>
    </row>
    <row r="129" spans="5:8" ht="21" customHeight="1" x14ac:dyDescent="0.2">
      <c r="E129" s="64"/>
      <c r="F129" s="64"/>
      <c r="G129" s="64"/>
      <c r="H129" s="107"/>
    </row>
    <row r="130" spans="5:8" ht="21" customHeight="1" x14ac:dyDescent="0.2">
      <c r="E130" s="64"/>
      <c r="F130" s="64"/>
      <c r="G130" s="64"/>
      <c r="H130" s="107"/>
    </row>
    <row r="131" spans="5:8" ht="21" customHeight="1" x14ac:dyDescent="0.2">
      <c r="E131" s="64"/>
      <c r="F131" s="64"/>
      <c r="G131" s="64"/>
      <c r="H131" s="107"/>
    </row>
    <row r="132" spans="5:8" ht="21" customHeight="1" x14ac:dyDescent="0.2">
      <c r="E132" s="64"/>
      <c r="F132" s="64"/>
      <c r="G132" s="64"/>
      <c r="H132" s="107"/>
    </row>
    <row r="133" spans="5:8" ht="21" customHeight="1" x14ac:dyDescent="0.2">
      <c r="E133" s="64"/>
      <c r="F133" s="64"/>
      <c r="G133" s="64"/>
      <c r="H133" s="107"/>
    </row>
    <row r="134" spans="5:8" ht="21" customHeight="1" x14ac:dyDescent="0.2">
      <c r="E134" s="64"/>
      <c r="F134" s="64"/>
      <c r="G134" s="64"/>
      <c r="H134" s="107"/>
    </row>
  </sheetData>
  <sortState ref="A4:J138">
    <sortCondition ref="A3"/>
  </sortState>
  <phoneticPr fontId="0" type="noConversion"/>
  <printOptions horizontalCentered="1" verticalCentered="1"/>
  <pageMargins left="0.59055118110236227" right="0" top="0.19685039370078741" bottom="0.51181102362204722" header="0.11811023622047245" footer="0.11811023622047245"/>
  <pageSetup paperSize="9" scale="72" orientation="portrait" r:id="rId1"/>
  <headerFooter alignWithMargins="0">
    <oddHeader>&amp;L&amp;9&amp;F&amp;C&amp;9&amp;P&amp;R</oddHeader>
  </headerFooter>
  <rowBreaks count="1" manualBreakCount="1">
    <brk id="3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</sheetPr>
  <dimension ref="A1:L123"/>
  <sheetViews>
    <sheetView view="pageBreakPreview" zoomScale="80" zoomScaleNormal="85" zoomScaleSheetLayoutView="80" workbookViewId="0">
      <pane xSplit="2" ySplit="2" topLeftCell="C100" activePane="bottomRight" state="frozen"/>
      <selection activeCell="G18" sqref="G18"/>
      <selection pane="topRight" activeCell="G18" sqref="G18"/>
      <selection pane="bottomLeft" activeCell="G18" sqref="G18"/>
      <selection pane="bottomRight" activeCell="D113" sqref="D113"/>
    </sheetView>
  </sheetViews>
  <sheetFormatPr defaultColWidth="9" defaultRowHeight="21" customHeight="1" x14ac:dyDescent="0.2"/>
  <cols>
    <col min="1" max="1" width="9" style="1"/>
    <col min="2" max="2" width="32.125" style="7" customWidth="1"/>
    <col min="3" max="3" width="8.25" style="7" customWidth="1"/>
    <col min="4" max="6" width="10.625" style="35" customWidth="1"/>
    <col min="7" max="8" width="10.625" style="90" customWidth="1"/>
    <col min="9" max="9" width="9" style="73"/>
    <col min="10" max="10" width="9" style="106"/>
    <col min="11" max="12" width="9" style="6"/>
    <col min="13" max="16384" width="9" style="1"/>
  </cols>
  <sheetData>
    <row r="1" spans="1:12" s="2" customFormat="1" ht="60" customHeight="1" x14ac:dyDescent="0.2">
      <c r="B1" s="21" t="s">
        <v>65</v>
      </c>
      <c r="C1" s="25"/>
      <c r="D1" s="35"/>
      <c r="E1" s="35"/>
      <c r="F1" s="35"/>
      <c r="G1" s="90"/>
      <c r="H1" s="90"/>
      <c r="I1" s="71"/>
      <c r="J1" s="106"/>
      <c r="K1" s="5"/>
      <c r="L1" s="5"/>
    </row>
    <row r="2" spans="1:12" s="3" customFormat="1" ht="74.25" customHeight="1" x14ac:dyDescent="0.2">
      <c r="A2" s="53"/>
      <c r="B2" s="23" t="s">
        <v>0</v>
      </c>
      <c r="C2" s="23" t="s">
        <v>1</v>
      </c>
      <c r="D2" s="82" t="s">
        <v>194</v>
      </c>
      <c r="E2" s="82" t="s">
        <v>198</v>
      </c>
      <c r="F2" s="82" t="s">
        <v>195</v>
      </c>
      <c r="H2" s="19" t="s">
        <v>3</v>
      </c>
      <c r="I2" s="108" t="s">
        <v>91</v>
      </c>
      <c r="J2" s="112" t="s">
        <v>72</v>
      </c>
      <c r="K2" s="11"/>
      <c r="L2" s="11"/>
    </row>
    <row r="3" spans="1:12" s="3" customFormat="1" ht="24.75" customHeight="1" x14ac:dyDescent="0.2">
      <c r="A3" s="33">
        <v>1</v>
      </c>
      <c r="B3" s="55" t="s">
        <v>96</v>
      </c>
      <c r="C3" s="56" t="s">
        <v>2</v>
      </c>
      <c r="D3" s="167">
        <v>0</v>
      </c>
      <c r="E3" s="167">
        <v>0</v>
      </c>
      <c r="F3" s="167">
        <v>0</v>
      </c>
      <c r="G3" s="91" t="e">
        <f t="shared" ref="G3:H3" si="0">AVERAGEIF(D3:F3,"&gt;0")</f>
        <v>#DIV/0!</v>
      </c>
      <c r="H3" s="91" t="e">
        <f t="shared" si="0"/>
        <v>#DIV/0!</v>
      </c>
      <c r="I3" s="91" t="e">
        <v>#DIV/0!</v>
      </c>
      <c r="J3" s="110" t="e">
        <f t="shared" ref="J3:J29" si="1">H3/I3*100</f>
        <v>#DIV/0!</v>
      </c>
      <c r="K3" s="11"/>
      <c r="L3" s="11"/>
    </row>
    <row r="4" spans="1:12" ht="30.75" customHeight="1" x14ac:dyDescent="0.2">
      <c r="A4" s="33">
        <v>2</v>
      </c>
      <c r="B4" s="55" t="s">
        <v>34</v>
      </c>
      <c r="C4" s="54" t="s">
        <v>2</v>
      </c>
      <c r="D4" s="187"/>
      <c r="E4" s="167">
        <v>290.25</v>
      </c>
      <c r="F4" s="167"/>
      <c r="G4" s="91">
        <f t="shared" ref="G4:G30" si="2">AVERAGEIF(D4:F4,"&gt;0")</f>
        <v>290.25</v>
      </c>
      <c r="H4" s="91">
        <f t="shared" ref="H4:H29" si="3">IFERROR(G4,"")</f>
        <v>290.25</v>
      </c>
      <c r="I4" s="91">
        <v>281.02999999999997</v>
      </c>
      <c r="J4" s="110">
        <f t="shared" si="1"/>
        <v>103.28078852791518</v>
      </c>
    </row>
    <row r="5" spans="1:12" ht="24.95" customHeight="1" x14ac:dyDescent="0.2">
      <c r="A5" s="33">
        <v>3</v>
      </c>
      <c r="B5" s="55" t="s">
        <v>97</v>
      </c>
      <c r="C5" s="54" t="s">
        <v>2</v>
      </c>
      <c r="D5" s="167">
        <v>173</v>
      </c>
      <c r="E5" s="167">
        <v>182</v>
      </c>
      <c r="F5" s="167">
        <v>175</v>
      </c>
      <c r="G5" s="91">
        <f t="shared" si="2"/>
        <v>176.66666666666666</v>
      </c>
      <c r="H5" s="91">
        <f t="shared" si="3"/>
        <v>176.66666666666666</v>
      </c>
      <c r="I5" s="91">
        <v>223</v>
      </c>
      <c r="J5" s="110">
        <f t="shared" si="1"/>
        <v>79.222720478325854</v>
      </c>
    </row>
    <row r="6" spans="1:12" ht="24.95" customHeight="1" x14ac:dyDescent="0.2">
      <c r="A6" s="33">
        <v>4</v>
      </c>
      <c r="B6" s="84" t="s">
        <v>147</v>
      </c>
      <c r="C6" s="85" t="s">
        <v>2</v>
      </c>
      <c r="D6" s="167">
        <v>0</v>
      </c>
      <c r="E6" s="167">
        <v>0</v>
      </c>
      <c r="F6" s="167">
        <v>0</v>
      </c>
      <c r="G6" s="91" t="e">
        <f t="shared" si="2"/>
        <v>#DIV/0!</v>
      </c>
      <c r="H6" s="91" t="str">
        <f t="shared" si="3"/>
        <v/>
      </c>
      <c r="I6" s="91" t="s">
        <v>204</v>
      </c>
      <c r="J6" s="110" t="e">
        <f t="shared" si="1"/>
        <v>#VALUE!</v>
      </c>
    </row>
    <row r="7" spans="1:12" s="3" customFormat="1" ht="24.95" customHeight="1" x14ac:dyDescent="0.2">
      <c r="A7" s="33">
        <v>5</v>
      </c>
      <c r="B7" s="68" t="s">
        <v>122</v>
      </c>
      <c r="C7" s="57" t="s">
        <v>2</v>
      </c>
      <c r="D7" s="187">
        <v>0</v>
      </c>
      <c r="E7" s="167">
        <v>218</v>
      </c>
      <c r="F7" s="187">
        <v>0</v>
      </c>
      <c r="G7" s="91">
        <f t="shared" si="2"/>
        <v>218</v>
      </c>
      <c r="H7" s="91">
        <f t="shared" si="3"/>
        <v>218</v>
      </c>
      <c r="I7" s="91">
        <v>229</v>
      </c>
      <c r="J7" s="152">
        <f t="shared" si="1"/>
        <v>95.196506550218345</v>
      </c>
      <c r="K7" s="11"/>
      <c r="L7" s="11"/>
    </row>
    <row r="8" spans="1:12" ht="24.95" customHeight="1" x14ac:dyDescent="0.2">
      <c r="A8" s="33">
        <v>6</v>
      </c>
      <c r="B8" s="68" t="s">
        <v>43</v>
      </c>
      <c r="C8" s="57" t="s">
        <v>2</v>
      </c>
      <c r="D8" s="169">
        <v>401</v>
      </c>
      <c r="E8" s="169">
        <v>0</v>
      </c>
      <c r="F8" s="169">
        <v>350</v>
      </c>
      <c r="G8" s="91">
        <f t="shared" si="2"/>
        <v>375.5</v>
      </c>
      <c r="H8" s="91">
        <f t="shared" si="3"/>
        <v>375.5</v>
      </c>
      <c r="I8" s="91">
        <v>377</v>
      </c>
      <c r="J8" s="110">
        <f t="shared" si="1"/>
        <v>99.602122015915114</v>
      </c>
    </row>
    <row r="9" spans="1:12" ht="24.95" customHeight="1" x14ac:dyDescent="0.2">
      <c r="A9" s="33">
        <v>7</v>
      </c>
      <c r="B9" s="68" t="s">
        <v>45</v>
      </c>
      <c r="C9" s="57" t="s">
        <v>2</v>
      </c>
      <c r="D9" s="183">
        <v>385</v>
      </c>
      <c r="E9" s="169">
        <v>0</v>
      </c>
      <c r="F9" s="169">
        <v>0</v>
      </c>
      <c r="G9" s="91">
        <f t="shared" si="2"/>
        <v>385</v>
      </c>
      <c r="H9" s="91">
        <f t="shared" si="3"/>
        <v>385</v>
      </c>
      <c r="I9" s="91">
        <v>405</v>
      </c>
      <c r="J9" s="110">
        <f t="shared" si="1"/>
        <v>95.061728395061735</v>
      </c>
    </row>
    <row r="10" spans="1:12" ht="31.5" customHeight="1" x14ac:dyDescent="0.2">
      <c r="A10" s="33">
        <v>8</v>
      </c>
      <c r="B10" s="68" t="s">
        <v>123</v>
      </c>
      <c r="C10" s="57" t="s">
        <v>2</v>
      </c>
      <c r="D10" s="183"/>
      <c r="E10" s="169">
        <v>0</v>
      </c>
      <c r="F10" s="168">
        <v>390</v>
      </c>
      <c r="G10" s="91">
        <f t="shared" si="2"/>
        <v>390</v>
      </c>
      <c r="H10" s="91">
        <f t="shared" si="3"/>
        <v>390</v>
      </c>
      <c r="I10" s="91">
        <v>341</v>
      </c>
      <c r="J10" s="152">
        <f t="shared" si="1"/>
        <v>114.36950146627566</v>
      </c>
    </row>
    <row r="11" spans="1:12" ht="32.25" customHeight="1" x14ac:dyDescent="0.2">
      <c r="A11" s="33">
        <v>9</v>
      </c>
      <c r="B11" s="68" t="s">
        <v>124</v>
      </c>
      <c r="C11" s="57" t="s">
        <v>2</v>
      </c>
      <c r="D11" s="169">
        <v>0</v>
      </c>
      <c r="E11" s="169">
        <v>0</v>
      </c>
      <c r="F11" s="169">
        <v>0</v>
      </c>
      <c r="G11" s="91" t="e">
        <f t="shared" si="2"/>
        <v>#DIV/0!</v>
      </c>
      <c r="H11" s="91" t="str">
        <f t="shared" si="3"/>
        <v/>
      </c>
      <c r="I11" s="91" t="s">
        <v>204</v>
      </c>
      <c r="J11" s="110" t="e">
        <f t="shared" si="1"/>
        <v>#VALUE!</v>
      </c>
    </row>
    <row r="12" spans="1:12" ht="24.95" customHeight="1" x14ac:dyDescent="0.2">
      <c r="A12" s="33">
        <v>10</v>
      </c>
      <c r="B12" s="68" t="s">
        <v>125</v>
      </c>
      <c r="C12" s="57" t="s">
        <v>89</v>
      </c>
      <c r="D12" s="169">
        <v>21.6</v>
      </c>
      <c r="E12" s="169">
        <v>0</v>
      </c>
      <c r="F12" s="169">
        <v>0</v>
      </c>
      <c r="G12" s="91">
        <f t="shared" si="2"/>
        <v>21.6</v>
      </c>
      <c r="H12" s="91">
        <f t="shared" si="3"/>
        <v>21.6</v>
      </c>
      <c r="I12" s="91">
        <v>22.3</v>
      </c>
      <c r="J12" s="152">
        <f t="shared" si="1"/>
        <v>96.860986547085204</v>
      </c>
    </row>
    <row r="13" spans="1:12" ht="24.95" customHeight="1" x14ac:dyDescent="0.2">
      <c r="A13" s="33">
        <v>11</v>
      </c>
      <c r="B13" s="68" t="s">
        <v>83</v>
      </c>
      <c r="C13" s="57" t="s">
        <v>2</v>
      </c>
      <c r="D13" s="169">
        <v>0</v>
      </c>
      <c r="E13" s="169">
        <v>400</v>
      </c>
      <c r="F13" s="169">
        <v>315</v>
      </c>
      <c r="G13" s="91">
        <f t="shared" si="2"/>
        <v>357.5</v>
      </c>
      <c r="H13" s="91">
        <f t="shared" si="3"/>
        <v>357.5</v>
      </c>
      <c r="I13" s="91">
        <v>450</v>
      </c>
      <c r="J13" s="110">
        <f t="shared" si="1"/>
        <v>79.444444444444443</v>
      </c>
    </row>
    <row r="14" spans="1:12" ht="24.95" customHeight="1" x14ac:dyDescent="0.2">
      <c r="A14" s="33">
        <v>12</v>
      </c>
      <c r="B14" s="68" t="s">
        <v>98</v>
      </c>
      <c r="C14" s="57" t="s">
        <v>2</v>
      </c>
      <c r="D14" s="169">
        <v>360</v>
      </c>
      <c r="E14" s="169">
        <v>364</v>
      </c>
      <c r="F14" s="169">
        <v>370</v>
      </c>
      <c r="G14" s="91">
        <f t="shared" si="2"/>
        <v>364.66666666666669</v>
      </c>
      <c r="H14" s="91">
        <f t="shared" si="3"/>
        <v>364.66666666666669</v>
      </c>
      <c r="I14" s="91">
        <v>363.33333333333331</v>
      </c>
      <c r="J14" s="152">
        <f t="shared" si="1"/>
        <v>100.36697247706424</v>
      </c>
    </row>
    <row r="15" spans="1:12" ht="24.95" customHeight="1" x14ac:dyDescent="0.2">
      <c r="A15" s="33">
        <v>13</v>
      </c>
      <c r="B15" s="68" t="s">
        <v>32</v>
      </c>
      <c r="C15" s="57" t="s">
        <v>2</v>
      </c>
      <c r="D15" s="169">
        <v>436.66</v>
      </c>
      <c r="E15" s="187"/>
      <c r="F15" s="169">
        <v>0</v>
      </c>
      <c r="G15" s="91">
        <f t="shared" si="2"/>
        <v>436.66</v>
      </c>
      <c r="H15" s="91">
        <f t="shared" si="3"/>
        <v>436.66</v>
      </c>
      <c r="I15" s="91">
        <v>400</v>
      </c>
      <c r="J15" s="110">
        <f t="shared" si="1"/>
        <v>109.16500000000001</v>
      </c>
    </row>
    <row r="16" spans="1:12" ht="24.95" customHeight="1" x14ac:dyDescent="0.2">
      <c r="A16" s="33">
        <v>14</v>
      </c>
      <c r="B16" s="68" t="s">
        <v>84</v>
      </c>
      <c r="C16" s="57" t="s">
        <v>2</v>
      </c>
      <c r="D16" s="169">
        <v>0</v>
      </c>
      <c r="E16" s="169">
        <v>0</v>
      </c>
      <c r="F16" s="169">
        <v>0</v>
      </c>
      <c r="G16" s="91" t="e">
        <f t="shared" si="2"/>
        <v>#DIV/0!</v>
      </c>
      <c r="H16" s="91" t="str">
        <f t="shared" si="3"/>
        <v/>
      </c>
      <c r="I16" s="91" t="s">
        <v>204</v>
      </c>
      <c r="J16" s="110" t="e">
        <f t="shared" si="1"/>
        <v>#VALUE!</v>
      </c>
    </row>
    <row r="17" spans="1:12" ht="24.95" customHeight="1" x14ac:dyDescent="0.2">
      <c r="A17" s="33">
        <v>15</v>
      </c>
      <c r="B17" s="68" t="s">
        <v>19</v>
      </c>
      <c r="C17" s="57" t="s">
        <v>2</v>
      </c>
      <c r="D17" s="169">
        <v>0</v>
      </c>
      <c r="E17" s="169">
        <v>0</v>
      </c>
      <c r="F17" s="169">
        <v>0</v>
      </c>
      <c r="G17" s="91" t="e">
        <f t="shared" si="2"/>
        <v>#DIV/0!</v>
      </c>
      <c r="H17" s="91" t="str">
        <f t="shared" si="3"/>
        <v/>
      </c>
      <c r="I17" s="91" t="s">
        <v>204</v>
      </c>
      <c r="J17" s="110" t="e">
        <f t="shared" si="1"/>
        <v>#VALUE!</v>
      </c>
    </row>
    <row r="18" spans="1:12" ht="24.95" customHeight="1" x14ac:dyDescent="0.2">
      <c r="A18" s="33">
        <v>16</v>
      </c>
      <c r="B18" s="84" t="s">
        <v>148</v>
      </c>
      <c r="C18" s="85" t="s">
        <v>2</v>
      </c>
      <c r="D18" s="169">
        <v>0</v>
      </c>
      <c r="E18" s="169">
        <v>0</v>
      </c>
      <c r="F18" s="169">
        <v>0</v>
      </c>
      <c r="G18" s="91" t="e">
        <f t="shared" si="2"/>
        <v>#DIV/0!</v>
      </c>
      <c r="H18" s="91" t="str">
        <f t="shared" si="3"/>
        <v/>
      </c>
      <c r="I18" s="91" t="s">
        <v>204</v>
      </c>
      <c r="J18" s="110" t="e">
        <f t="shared" si="1"/>
        <v>#VALUE!</v>
      </c>
    </row>
    <row r="19" spans="1:12" ht="24.95" customHeight="1" x14ac:dyDescent="0.2">
      <c r="A19" s="33">
        <v>17</v>
      </c>
      <c r="B19" s="68" t="s">
        <v>53</v>
      </c>
      <c r="C19" s="57" t="s">
        <v>2</v>
      </c>
      <c r="D19" s="169">
        <v>262.5</v>
      </c>
      <c r="E19" s="168">
        <v>186.11</v>
      </c>
      <c r="F19" s="168"/>
      <c r="G19" s="91">
        <f t="shared" si="2"/>
        <v>224.30500000000001</v>
      </c>
      <c r="H19" s="91">
        <f t="shared" si="3"/>
        <v>224.30500000000001</v>
      </c>
      <c r="I19" s="91">
        <v>205.83333333333334</v>
      </c>
      <c r="J19" s="110">
        <f t="shared" si="1"/>
        <v>108.9740890688259</v>
      </c>
    </row>
    <row r="20" spans="1:12" ht="24.95" customHeight="1" x14ac:dyDescent="0.2">
      <c r="A20" s="33">
        <v>18</v>
      </c>
      <c r="B20" s="68" t="s">
        <v>60</v>
      </c>
      <c r="C20" s="57" t="s">
        <v>2</v>
      </c>
      <c r="D20" s="169">
        <v>0</v>
      </c>
      <c r="E20" s="169">
        <v>0</v>
      </c>
      <c r="F20" s="169">
        <v>0</v>
      </c>
      <c r="G20" s="91" t="e">
        <f t="shared" si="2"/>
        <v>#DIV/0!</v>
      </c>
      <c r="H20" s="91" t="str">
        <f t="shared" si="3"/>
        <v/>
      </c>
      <c r="I20" s="91" t="s">
        <v>204</v>
      </c>
      <c r="J20" s="110" t="e">
        <f t="shared" si="1"/>
        <v>#VALUE!</v>
      </c>
    </row>
    <row r="21" spans="1:12" ht="24.95" customHeight="1" x14ac:dyDescent="0.2">
      <c r="A21" s="33">
        <v>19</v>
      </c>
      <c r="B21" s="68" t="s">
        <v>99</v>
      </c>
      <c r="C21" s="57" t="s">
        <v>2</v>
      </c>
      <c r="D21" s="169"/>
      <c r="E21" s="169">
        <v>0</v>
      </c>
      <c r="F21" s="169">
        <v>0</v>
      </c>
      <c r="G21" s="91" t="e">
        <f t="shared" si="2"/>
        <v>#DIV/0!</v>
      </c>
      <c r="H21" s="91" t="str">
        <f t="shared" si="3"/>
        <v/>
      </c>
      <c r="I21" s="91">
        <v>376.5</v>
      </c>
      <c r="J21" s="110" t="e">
        <f t="shared" si="1"/>
        <v>#VALUE!</v>
      </c>
    </row>
    <row r="22" spans="1:12" ht="24.95" customHeight="1" x14ac:dyDescent="0.2">
      <c r="A22" s="33">
        <v>20</v>
      </c>
      <c r="B22" s="68" t="s">
        <v>39</v>
      </c>
      <c r="C22" s="57" t="s">
        <v>2</v>
      </c>
      <c r="D22" s="169">
        <v>240</v>
      </c>
      <c r="E22" s="169"/>
      <c r="F22" s="169">
        <v>400</v>
      </c>
      <c r="G22" s="91">
        <f t="shared" si="2"/>
        <v>320</v>
      </c>
      <c r="H22" s="91">
        <f t="shared" si="3"/>
        <v>320</v>
      </c>
      <c r="I22" s="91">
        <v>319.66666666666669</v>
      </c>
      <c r="J22" s="110">
        <f t="shared" si="1"/>
        <v>100.10427528675703</v>
      </c>
    </row>
    <row r="23" spans="1:12" ht="24.95" customHeight="1" x14ac:dyDescent="0.2">
      <c r="A23" s="33">
        <v>21</v>
      </c>
      <c r="B23" s="84" t="s">
        <v>149</v>
      </c>
      <c r="C23" s="83" t="s">
        <v>2</v>
      </c>
      <c r="D23" s="169"/>
      <c r="E23" s="169">
        <v>205.16</v>
      </c>
      <c r="F23" s="169">
        <v>137.25</v>
      </c>
      <c r="G23" s="91">
        <f t="shared" si="2"/>
        <v>171.20499999999998</v>
      </c>
      <c r="H23" s="91">
        <f t="shared" si="3"/>
        <v>171.20499999999998</v>
      </c>
      <c r="I23" s="91">
        <v>203.50333333333333</v>
      </c>
      <c r="J23" s="110">
        <f t="shared" si="1"/>
        <v>84.128843098393133</v>
      </c>
    </row>
    <row r="24" spans="1:12" ht="24.95" customHeight="1" x14ac:dyDescent="0.2">
      <c r="A24" s="33">
        <v>22</v>
      </c>
      <c r="B24" s="84" t="s">
        <v>150</v>
      </c>
      <c r="C24" s="83" t="s">
        <v>151</v>
      </c>
      <c r="D24" s="187">
        <v>285</v>
      </c>
      <c r="E24" s="169">
        <v>0</v>
      </c>
      <c r="F24" s="169">
        <v>0</v>
      </c>
      <c r="G24" s="91">
        <f t="shared" si="2"/>
        <v>285</v>
      </c>
      <c r="H24" s="91">
        <f t="shared" si="3"/>
        <v>285</v>
      </c>
      <c r="I24" s="91">
        <v>272.72000000000003</v>
      </c>
      <c r="J24" s="110">
        <f t="shared" si="1"/>
        <v>104.50278674097974</v>
      </c>
    </row>
    <row r="25" spans="1:12" ht="24.95" customHeight="1" x14ac:dyDescent="0.2">
      <c r="A25" s="33">
        <v>23</v>
      </c>
      <c r="B25" s="68" t="s">
        <v>16</v>
      </c>
      <c r="C25" s="57" t="s">
        <v>2</v>
      </c>
      <c r="D25" s="169">
        <v>0</v>
      </c>
      <c r="E25" s="169">
        <v>270</v>
      </c>
      <c r="F25" s="169">
        <v>0</v>
      </c>
      <c r="G25" s="91">
        <f t="shared" si="2"/>
        <v>270</v>
      </c>
      <c r="H25" s="91">
        <f t="shared" si="3"/>
        <v>270</v>
      </c>
      <c r="I25" s="91">
        <v>270</v>
      </c>
      <c r="J25" s="110">
        <f t="shared" si="1"/>
        <v>100</v>
      </c>
    </row>
    <row r="26" spans="1:12" s="4" customFormat="1" ht="24.95" customHeight="1" x14ac:dyDescent="0.2">
      <c r="A26" s="33">
        <v>24</v>
      </c>
      <c r="B26" s="68" t="s">
        <v>58</v>
      </c>
      <c r="C26" s="57" t="s">
        <v>2</v>
      </c>
      <c r="D26" s="169">
        <v>390</v>
      </c>
      <c r="E26" s="169">
        <v>0</v>
      </c>
      <c r="F26" s="169">
        <v>0</v>
      </c>
      <c r="G26" s="91">
        <f t="shared" si="2"/>
        <v>390</v>
      </c>
      <c r="H26" s="91">
        <f t="shared" si="3"/>
        <v>390</v>
      </c>
      <c r="I26" s="91">
        <v>386.66666666666669</v>
      </c>
      <c r="J26" s="110">
        <f t="shared" si="1"/>
        <v>100.86206896551724</v>
      </c>
      <c r="K26" s="8"/>
      <c r="L26" s="8"/>
    </row>
    <row r="27" spans="1:12" s="4" customFormat="1" ht="24.95" customHeight="1" x14ac:dyDescent="0.2">
      <c r="A27" s="33">
        <v>25</v>
      </c>
      <c r="B27" s="84" t="s">
        <v>152</v>
      </c>
      <c r="C27" s="83" t="s">
        <v>2</v>
      </c>
      <c r="D27" s="187">
        <v>263</v>
      </c>
      <c r="E27" s="169">
        <v>0</v>
      </c>
      <c r="F27" s="169">
        <v>270</v>
      </c>
      <c r="G27" s="91">
        <f t="shared" si="2"/>
        <v>266.5</v>
      </c>
      <c r="H27" s="91">
        <f t="shared" si="3"/>
        <v>266.5</v>
      </c>
      <c r="I27" s="91">
        <v>240</v>
      </c>
      <c r="J27" s="110">
        <f t="shared" si="1"/>
        <v>111.04166666666666</v>
      </c>
      <c r="K27" s="8"/>
      <c r="L27" s="8"/>
    </row>
    <row r="28" spans="1:12" s="4" customFormat="1" ht="24.95" customHeight="1" x14ac:dyDescent="0.2">
      <c r="A28" s="33">
        <v>26</v>
      </c>
      <c r="B28" s="68" t="s">
        <v>50</v>
      </c>
      <c r="C28" s="57" t="s">
        <v>2</v>
      </c>
      <c r="D28" s="169">
        <v>40.5</v>
      </c>
      <c r="E28" s="169">
        <v>48</v>
      </c>
      <c r="F28" s="169">
        <v>44</v>
      </c>
      <c r="G28" s="91">
        <f t="shared" si="2"/>
        <v>44.166666666666664</v>
      </c>
      <c r="H28" s="91">
        <f t="shared" si="3"/>
        <v>44.166666666666664</v>
      </c>
      <c r="I28" s="91">
        <v>36.666666666666664</v>
      </c>
      <c r="J28" s="110">
        <f t="shared" si="1"/>
        <v>120.45454545454545</v>
      </c>
      <c r="K28" s="8"/>
      <c r="L28" s="8"/>
    </row>
    <row r="29" spans="1:12" ht="24.95" customHeight="1" x14ac:dyDescent="0.2">
      <c r="A29" s="33">
        <v>27</v>
      </c>
      <c r="B29" s="68" t="s">
        <v>126</v>
      </c>
      <c r="C29" s="57" t="s">
        <v>2</v>
      </c>
      <c r="D29" s="169">
        <v>25.5</v>
      </c>
      <c r="E29" s="169">
        <v>24</v>
      </c>
      <c r="F29" s="169">
        <v>27</v>
      </c>
      <c r="G29" s="91">
        <f t="shared" si="2"/>
        <v>25.5</v>
      </c>
      <c r="H29" s="91">
        <f t="shared" si="3"/>
        <v>25.5</v>
      </c>
      <c r="I29" s="91">
        <v>29.333333333333332</v>
      </c>
      <c r="J29" s="110">
        <f t="shared" si="1"/>
        <v>86.931818181818187</v>
      </c>
    </row>
    <row r="30" spans="1:12" ht="24.95" customHeight="1" x14ac:dyDescent="0.2">
      <c r="A30" s="33">
        <v>28</v>
      </c>
      <c r="B30" s="68" t="s">
        <v>141</v>
      </c>
      <c r="C30" s="57" t="s">
        <v>89</v>
      </c>
      <c r="D30" s="169">
        <v>117.22</v>
      </c>
      <c r="E30" s="169"/>
      <c r="F30" s="169">
        <v>0</v>
      </c>
      <c r="G30" s="91">
        <f t="shared" si="2"/>
        <v>117.22</v>
      </c>
      <c r="H30" s="91">
        <f t="shared" ref="H30:H59" si="4">IFERROR(G30,"")</f>
        <v>117.22</v>
      </c>
      <c r="I30" s="91">
        <v>110.51333333333332</v>
      </c>
      <c r="J30" s="110">
        <f t="shared" ref="J30:J59" si="5">H30/I30*100</f>
        <v>106.06864933341377</v>
      </c>
    </row>
    <row r="31" spans="1:12" ht="24.95" customHeight="1" x14ac:dyDescent="0.2">
      <c r="A31" s="33">
        <v>29</v>
      </c>
      <c r="B31" s="68" t="s">
        <v>41</v>
      </c>
      <c r="C31" s="57" t="s">
        <v>2</v>
      </c>
      <c r="D31" s="169">
        <v>230</v>
      </c>
      <c r="E31" s="169">
        <v>0</v>
      </c>
      <c r="F31" s="169">
        <v>0</v>
      </c>
      <c r="G31" s="91">
        <f t="shared" ref="G31:G59" si="6">AVERAGEIF(D31:F31,"&gt;0")</f>
        <v>230</v>
      </c>
      <c r="H31" s="91">
        <f t="shared" si="4"/>
        <v>230</v>
      </c>
      <c r="I31" s="91">
        <v>230</v>
      </c>
      <c r="J31" s="110">
        <f t="shared" si="5"/>
        <v>100</v>
      </c>
    </row>
    <row r="32" spans="1:12" ht="24.95" customHeight="1" x14ac:dyDescent="0.2">
      <c r="A32" s="33">
        <v>30</v>
      </c>
      <c r="B32" s="68" t="s">
        <v>100</v>
      </c>
      <c r="C32" s="57" t="s">
        <v>2</v>
      </c>
      <c r="D32" s="169">
        <v>0</v>
      </c>
      <c r="E32" s="169">
        <v>0</v>
      </c>
      <c r="F32" s="169">
        <v>0</v>
      </c>
      <c r="G32" s="91" t="e">
        <f t="shared" si="6"/>
        <v>#DIV/0!</v>
      </c>
      <c r="H32" s="91" t="str">
        <f t="shared" si="4"/>
        <v/>
      </c>
      <c r="I32" s="91" t="s">
        <v>204</v>
      </c>
      <c r="J32" s="110" t="e">
        <f t="shared" si="5"/>
        <v>#VALUE!</v>
      </c>
    </row>
    <row r="33" spans="1:12" ht="24.95" customHeight="1" x14ac:dyDescent="0.2">
      <c r="A33" s="33">
        <v>31</v>
      </c>
      <c r="B33" s="68" t="s">
        <v>77</v>
      </c>
      <c r="C33" s="57" t="s">
        <v>2</v>
      </c>
      <c r="D33" s="169">
        <v>0</v>
      </c>
      <c r="E33" s="169">
        <v>0</v>
      </c>
      <c r="F33" s="169">
        <v>0</v>
      </c>
      <c r="G33" s="91" t="e">
        <f t="shared" si="6"/>
        <v>#DIV/0!</v>
      </c>
      <c r="H33" s="91" t="str">
        <f t="shared" si="4"/>
        <v/>
      </c>
      <c r="I33" s="91" t="s">
        <v>204</v>
      </c>
      <c r="J33" s="110" t="e">
        <f t="shared" si="5"/>
        <v>#VALUE!</v>
      </c>
    </row>
    <row r="34" spans="1:12" ht="24.95" customHeight="1" x14ac:dyDescent="0.2">
      <c r="A34" s="33">
        <v>32</v>
      </c>
      <c r="B34" s="68" t="s">
        <v>101</v>
      </c>
      <c r="C34" s="57" t="s">
        <v>2</v>
      </c>
      <c r="D34" s="81"/>
      <c r="E34" s="169">
        <v>429.87</v>
      </c>
      <c r="F34" s="169">
        <v>440</v>
      </c>
      <c r="G34" s="91">
        <f t="shared" si="6"/>
        <v>434.935</v>
      </c>
      <c r="H34" s="91">
        <f t="shared" si="4"/>
        <v>434.935</v>
      </c>
      <c r="I34" s="91">
        <v>436.08666666666664</v>
      </c>
      <c r="J34" s="110">
        <f t="shared" si="5"/>
        <v>99.73590876431291</v>
      </c>
    </row>
    <row r="35" spans="1:12" ht="24.95" customHeight="1" x14ac:dyDescent="0.2">
      <c r="A35" s="33">
        <v>33</v>
      </c>
      <c r="B35" s="68" t="s">
        <v>49</v>
      </c>
      <c r="C35" s="57" t="s">
        <v>2</v>
      </c>
      <c r="D35" s="169"/>
      <c r="E35" s="169">
        <v>480</v>
      </c>
      <c r="F35" s="169"/>
      <c r="G35" s="91">
        <f t="shared" si="6"/>
        <v>480</v>
      </c>
      <c r="H35" s="91">
        <f t="shared" si="4"/>
        <v>480</v>
      </c>
      <c r="I35" s="91">
        <v>425.66666666666669</v>
      </c>
      <c r="J35" s="110">
        <f t="shared" si="5"/>
        <v>112.76429130775254</v>
      </c>
    </row>
    <row r="36" spans="1:12" ht="24.95" customHeight="1" x14ac:dyDescent="0.2">
      <c r="A36" s="33">
        <v>34</v>
      </c>
      <c r="B36" s="68" t="s">
        <v>30</v>
      </c>
      <c r="C36" s="57" t="s">
        <v>2</v>
      </c>
      <c r="D36" s="169">
        <v>405</v>
      </c>
      <c r="E36" s="169">
        <v>0</v>
      </c>
      <c r="F36" s="169">
        <v>460</v>
      </c>
      <c r="G36" s="91">
        <f t="shared" si="6"/>
        <v>432.5</v>
      </c>
      <c r="H36" s="91">
        <f t="shared" si="4"/>
        <v>432.5</v>
      </c>
      <c r="I36" s="91">
        <v>386.66666666666669</v>
      </c>
      <c r="J36" s="110">
        <f t="shared" si="5"/>
        <v>111.85344827586205</v>
      </c>
    </row>
    <row r="37" spans="1:12" ht="24.95" customHeight="1" x14ac:dyDescent="0.2">
      <c r="A37" s="33">
        <v>35</v>
      </c>
      <c r="B37" s="68" t="s">
        <v>127</v>
      </c>
      <c r="C37" s="57" t="s">
        <v>2</v>
      </c>
      <c r="D37" s="169">
        <v>52.2</v>
      </c>
      <c r="E37" s="187"/>
      <c r="F37" s="169">
        <v>0</v>
      </c>
      <c r="G37" s="91">
        <f t="shared" si="6"/>
        <v>52.2</v>
      </c>
      <c r="H37" s="91">
        <f t="shared" si="4"/>
        <v>52.2</v>
      </c>
      <c r="I37" s="91">
        <v>52.2</v>
      </c>
      <c r="J37" s="110">
        <f t="shared" si="5"/>
        <v>100</v>
      </c>
    </row>
    <row r="38" spans="1:12" ht="24.95" customHeight="1" x14ac:dyDescent="0.2">
      <c r="A38" s="33">
        <v>36</v>
      </c>
      <c r="B38" s="68" t="s">
        <v>28</v>
      </c>
      <c r="C38" s="57" t="s">
        <v>2</v>
      </c>
      <c r="D38" s="169">
        <v>61.48</v>
      </c>
      <c r="E38" s="169"/>
      <c r="F38" s="169">
        <v>0</v>
      </c>
      <c r="G38" s="91">
        <f t="shared" si="6"/>
        <v>61.48</v>
      </c>
      <c r="H38" s="91">
        <f t="shared" si="4"/>
        <v>61.48</v>
      </c>
      <c r="I38" s="91">
        <v>50.739999999999995</v>
      </c>
      <c r="J38" s="110">
        <f t="shared" si="5"/>
        <v>121.16673236105638</v>
      </c>
    </row>
    <row r="39" spans="1:12" ht="24.95" customHeight="1" x14ac:dyDescent="0.2">
      <c r="A39" s="33">
        <v>37</v>
      </c>
      <c r="B39" s="68" t="s">
        <v>21</v>
      </c>
      <c r="C39" s="57" t="s">
        <v>2</v>
      </c>
      <c r="D39" s="169">
        <v>58</v>
      </c>
      <c r="E39" s="169">
        <v>92</v>
      </c>
      <c r="F39" s="169">
        <v>65</v>
      </c>
      <c r="G39" s="91">
        <f t="shared" si="6"/>
        <v>71.666666666666671</v>
      </c>
      <c r="H39" s="91">
        <f t="shared" si="4"/>
        <v>71.666666666666671</v>
      </c>
      <c r="I39" s="91">
        <v>81.77</v>
      </c>
      <c r="J39" s="110">
        <f t="shared" si="5"/>
        <v>87.644205291264115</v>
      </c>
    </row>
    <row r="40" spans="1:12" ht="24.95" customHeight="1" x14ac:dyDescent="0.2">
      <c r="A40" s="33">
        <v>38</v>
      </c>
      <c r="B40" s="68" t="s">
        <v>137</v>
      </c>
      <c r="C40" s="57" t="s">
        <v>2</v>
      </c>
      <c r="D40" s="169">
        <v>0</v>
      </c>
      <c r="E40" s="169">
        <v>0</v>
      </c>
      <c r="F40" s="187">
        <v>0</v>
      </c>
      <c r="G40" s="91" t="e">
        <f t="shared" si="6"/>
        <v>#DIV/0!</v>
      </c>
      <c r="H40" s="91" t="str">
        <f t="shared" si="4"/>
        <v/>
      </c>
      <c r="I40" s="91" t="s">
        <v>204</v>
      </c>
      <c r="J40" s="110" t="e">
        <f t="shared" si="5"/>
        <v>#VALUE!</v>
      </c>
      <c r="K40" s="1"/>
      <c r="L40" s="1"/>
    </row>
    <row r="41" spans="1:12" ht="24.95" customHeight="1" x14ac:dyDescent="0.2">
      <c r="A41" s="33">
        <v>39</v>
      </c>
      <c r="B41" s="68" t="s">
        <v>22</v>
      </c>
      <c r="C41" s="57" t="s">
        <v>2</v>
      </c>
      <c r="D41" s="169">
        <v>50.46</v>
      </c>
      <c r="E41" s="169">
        <v>0</v>
      </c>
      <c r="F41" s="169">
        <v>54</v>
      </c>
      <c r="G41" s="91">
        <f t="shared" si="6"/>
        <v>52.230000000000004</v>
      </c>
      <c r="H41" s="91">
        <f t="shared" si="4"/>
        <v>52.230000000000004</v>
      </c>
      <c r="I41" s="91">
        <v>50.230000000000004</v>
      </c>
      <c r="J41" s="110">
        <f t="shared" si="5"/>
        <v>103.98168425243878</v>
      </c>
    </row>
    <row r="42" spans="1:12" ht="24.95" customHeight="1" x14ac:dyDescent="0.2">
      <c r="A42" s="33">
        <v>40</v>
      </c>
      <c r="B42" s="68" t="s">
        <v>23</v>
      </c>
      <c r="C42" s="57" t="s">
        <v>2</v>
      </c>
      <c r="D42" s="169">
        <v>43.44</v>
      </c>
      <c r="E42" s="169">
        <v>43.44</v>
      </c>
      <c r="F42" s="187"/>
      <c r="G42" s="91">
        <f t="shared" si="6"/>
        <v>43.44</v>
      </c>
      <c r="H42" s="91">
        <f t="shared" si="4"/>
        <v>43.44</v>
      </c>
      <c r="I42" s="91">
        <v>42.22</v>
      </c>
      <c r="J42" s="110">
        <f t="shared" si="5"/>
        <v>102.88962576977735</v>
      </c>
    </row>
    <row r="43" spans="1:12" ht="24.95" customHeight="1" x14ac:dyDescent="0.2">
      <c r="A43" s="33">
        <v>41</v>
      </c>
      <c r="B43" s="68" t="s">
        <v>27</v>
      </c>
      <c r="C43" s="57" t="s">
        <v>2</v>
      </c>
      <c r="D43" s="169">
        <v>36.54</v>
      </c>
      <c r="E43" s="169">
        <v>40.200000000000003</v>
      </c>
      <c r="F43" s="169">
        <v>0</v>
      </c>
      <c r="G43" s="91">
        <f t="shared" si="6"/>
        <v>38.370000000000005</v>
      </c>
      <c r="H43" s="91">
        <f t="shared" si="4"/>
        <v>38.370000000000005</v>
      </c>
      <c r="I43" s="91">
        <v>44.2</v>
      </c>
      <c r="J43" s="110">
        <f t="shared" si="5"/>
        <v>86.80995475113123</v>
      </c>
    </row>
    <row r="44" spans="1:12" ht="24.95" customHeight="1" x14ac:dyDescent="0.2">
      <c r="A44" s="33">
        <v>42</v>
      </c>
      <c r="B44" s="68" t="s">
        <v>26</v>
      </c>
      <c r="C44" s="57" t="s">
        <v>2</v>
      </c>
      <c r="D44" s="169">
        <v>48.31</v>
      </c>
      <c r="E44" s="169">
        <v>0</v>
      </c>
      <c r="F44" s="169">
        <v>51.5</v>
      </c>
      <c r="G44" s="91">
        <f t="shared" si="6"/>
        <v>49.905000000000001</v>
      </c>
      <c r="H44" s="91">
        <f t="shared" si="4"/>
        <v>49.905000000000001</v>
      </c>
      <c r="I44" s="91">
        <v>61.636666666666663</v>
      </c>
      <c r="J44" s="110">
        <f t="shared" si="5"/>
        <v>80.966416094316159</v>
      </c>
    </row>
    <row r="45" spans="1:12" ht="24.95" customHeight="1" x14ac:dyDescent="0.2">
      <c r="A45" s="33">
        <v>43</v>
      </c>
      <c r="B45" s="68" t="s">
        <v>24</v>
      </c>
      <c r="C45" s="57" t="s">
        <v>2</v>
      </c>
      <c r="D45" s="169">
        <v>130.21</v>
      </c>
      <c r="E45" s="187">
        <v>144.66</v>
      </c>
      <c r="F45" s="169">
        <v>106</v>
      </c>
      <c r="G45" s="91">
        <f t="shared" si="6"/>
        <v>126.95666666666666</v>
      </c>
      <c r="H45" s="91">
        <f t="shared" si="4"/>
        <v>126.95666666666666</v>
      </c>
      <c r="I45" s="91">
        <v>130</v>
      </c>
      <c r="J45" s="110">
        <f t="shared" si="5"/>
        <v>97.658974358974362</v>
      </c>
    </row>
    <row r="46" spans="1:12" ht="24.95" customHeight="1" x14ac:dyDescent="0.2">
      <c r="A46" s="33">
        <v>44</v>
      </c>
      <c r="B46" s="68" t="s">
        <v>29</v>
      </c>
      <c r="C46" s="57" t="s">
        <v>2</v>
      </c>
      <c r="D46" s="169">
        <v>0</v>
      </c>
      <c r="E46" s="169">
        <v>0</v>
      </c>
      <c r="F46" s="187">
        <v>262.94</v>
      </c>
      <c r="G46" s="91">
        <f t="shared" si="6"/>
        <v>262.94</v>
      </c>
      <c r="H46" s="91">
        <f t="shared" si="4"/>
        <v>262.94</v>
      </c>
      <c r="I46" s="91">
        <v>262.935</v>
      </c>
      <c r="J46" s="110">
        <f t="shared" si="5"/>
        <v>100.00190161066422</v>
      </c>
    </row>
    <row r="47" spans="1:12" ht="24.95" customHeight="1" x14ac:dyDescent="0.2">
      <c r="A47" s="33">
        <v>45</v>
      </c>
      <c r="B47" s="68" t="s">
        <v>25</v>
      </c>
      <c r="C47" s="57" t="s">
        <v>2</v>
      </c>
      <c r="D47" s="187">
        <v>36.54</v>
      </c>
      <c r="E47" s="169">
        <v>40.200000000000003</v>
      </c>
      <c r="F47" s="169"/>
      <c r="G47" s="91">
        <f t="shared" si="6"/>
        <v>38.370000000000005</v>
      </c>
      <c r="H47" s="91">
        <f t="shared" si="4"/>
        <v>38.370000000000005</v>
      </c>
      <c r="I47" s="91">
        <v>36.6</v>
      </c>
      <c r="J47" s="110">
        <f t="shared" si="5"/>
        <v>104.8360655737705</v>
      </c>
    </row>
    <row r="48" spans="1:12" ht="24.95" customHeight="1" x14ac:dyDescent="0.2">
      <c r="A48" s="33">
        <v>46</v>
      </c>
      <c r="B48" s="68" t="s">
        <v>73</v>
      </c>
      <c r="C48" s="57" t="s">
        <v>2</v>
      </c>
      <c r="D48" s="169"/>
      <c r="E48" s="169">
        <v>238.67</v>
      </c>
      <c r="F48" s="169">
        <v>222.5</v>
      </c>
      <c r="G48" s="91">
        <f t="shared" si="6"/>
        <v>230.58499999999998</v>
      </c>
      <c r="H48" s="91">
        <f t="shared" si="4"/>
        <v>230.58499999999998</v>
      </c>
      <c r="I48" s="91">
        <v>219.16666666666666</v>
      </c>
      <c r="J48" s="110">
        <f t="shared" si="5"/>
        <v>105.20988593155893</v>
      </c>
    </row>
    <row r="49" spans="1:10" ht="24.95" customHeight="1" x14ac:dyDescent="0.2">
      <c r="A49" s="33">
        <v>47</v>
      </c>
      <c r="B49" s="68" t="s">
        <v>37</v>
      </c>
      <c r="C49" s="57" t="s">
        <v>2</v>
      </c>
      <c r="D49" s="187"/>
      <c r="E49" s="169">
        <v>410</v>
      </c>
      <c r="F49" s="169">
        <v>0</v>
      </c>
      <c r="G49" s="91">
        <f t="shared" si="6"/>
        <v>410</v>
      </c>
      <c r="H49" s="91">
        <f t="shared" si="4"/>
        <v>410</v>
      </c>
      <c r="I49" s="91">
        <v>390</v>
      </c>
      <c r="J49" s="110">
        <f t="shared" si="5"/>
        <v>105.12820512820514</v>
      </c>
    </row>
    <row r="50" spans="1:10" ht="38.25" customHeight="1" x14ac:dyDescent="0.2">
      <c r="A50" s="33">
        <v>48</v>
      </c>
      <c r="B50" s="84" t="s">
        <v>153</v>
      </c>
      <c r="C50" s="83" t="s">
        <v>2</v>
      </c>
      <c r="D50" s="169">
        <v>362.5</v>
      </c>
      <c r="E50" s="187">
        <v>355</v>
      </c>
      <c r="F50" s="187"/>
      <c r="G50" s="91">
        <f t="shared" si="6"/>
        <v>358.75</v>
      </c>
      <c r="H50" s="91">
        <f t="shared" si="4"/>
        <v>358.75</v>
      </c>
      <c r="I50" s="91">
        <v>348</v>
      </c>
      <c r="J50" s="110">
        <f t="shared" si="5"/>
        <v>103.08908045977012</v>
      </c>
    </row>
    <row r="51" spans="1:10" ht="30" customHeight="1" x14ac:dyDescent="0.2">
      <c r="A51" s="33">
        <v>49</v>
      </c>
      <c r="B51" s="68" t="s">
        <v>59</v>
      </c>
      <c r="C51" s="57" t="s">
        <v>2</v>
      </c>
      <c r="D51" s="169">
        <v>0</v>
      </c>
      <c r="E51" s="169">
        <v>0</v>
      </c>
      <c r="F51" s="169">
        <v>2300</v>
      </c>
      <c r="G51" s="91">
        <f t="shared" si="6"/>
        <v>2300</v>
      </c>
      <c r="H51" s="91">
        <f t="shared" si="4"/>
        <v>2300</v>
      </c>
      <c r="I51" s="91">
        <v>2300</v>
      </c>
      <c r="J51" s="110">
        <f t="shared" si="5"/>
        <v>100</v>
      </c>
    </row>
    <row r="52" spans="1:10" ht="30" customHeight="1" x14ac:dyDescent="0.2">
      <c r="A52" s="33">
        <v>50</v>
      </c>
      <c r="B52" s="68" t="s">
        <v>102</v>
      </c>
      <c r="C52" s="57" t="s">
        <v>2</v>
      </c>
      <c r="D52" s="169">
        <v>240</v>
      </c>
      <c r="E52" s="169">
        <v>218</v>
      </c>
      <c r="F52" s="169">
        <v>205</v>
      </c>
      <c r="G52" s="91">
        <f t="shared" si="6"/>
        <v>221</v>
      </c>
      <c r="H52" s="91">
        <f t="shared" si="4"/>
        <v>221</v>
      </c>
      <c r="I52" s="91">
        <v>224.33333333333334</v>
      </c>
      <c r="J52" s="110">
        <f t="shared" si="5"/>
        <v>98.514115898959872</v>
      </c>
    </row>
    <row r="53" spans="1:10" ht="24.95" customHeight="1" x14ac:dyDescent="0.2">
      <c r="A53" s="33">
        <v>51</v>
      </c>
      <c r="B53" s="68" t="s">
        <v>103</v>
      </c>
      <c r="C53" s="57" t="s">
        <v>2</v>
      </c>
      <c r="D53" s="169">
        <v>33</v>
      </c>
      <c r="E53" s="169">
        <v>36</v>
      </c>
      <c r="F53" s="169">
        <v>34</v>
      </c>
      <c r="G53" s="91">
        <f t="shared" si="6"/>
        <v>34.333333333333336</v>
      </c>
      <c r="H53" s="91">
        <f t="shared" si="4"/>
        <v>34.333333333333336</v>
      </c>
      <c r="I53" s="91">
        <v>39</v>
      </c>
      <c r="J53" s="152">
        <f t="shared" si="5"/>
        <v>88.034188034188048</v>
      </c>
    </row>
    <row r="54" spans="1:10" ht="24.95" customHeight="1" x14ac:dyDescent="0.2">
      <c r="A54" s="33">
        <v>52</v>
      </c>
      <c r="B54" s="68" t="s">
        <v>104</v>
      </c>
      <c r="C54" s="57" t="s">
        <v>2</v>
      </c>
      <c r="D54" s="187">
        <v>57.71</v>
      </c>
      <c r="E54" s="169">
        <v>0</v>
      </c>
      <c r="F54" s="169">
        <v>71</v>
      </c>
      <c r="G54" s="91">
        <f t="shared" si="6"/>
        <v>64.355000000000004</v>
      </c>
      <c r="H54" s="91">
        <f t="shared" si="4"/>
        <v>64.355000000000004</v>
      </c>
      <c r="I54" s="91">
        <v>61</v>
      </c>
      <c r="J54" s="110">
        <f t="shared" si="5"/>
        <v>105.50000000000001</v>
      </c>
    </row>
    <row r="55" spans="1:10" ht="24.95" customHeight="1" x14ac:dyDescent="0.2">
      <c r="A55" s="33">
        <v>53</v>
      </c>
      <c r="B55" s="68" t="s">
        <v>105</v>
      </c>
      <c r="C55" s="57" t="s">
        <v>2</v>
      </c>
      <c r="D55" s="169">
        <v>270</v>
      </c>
      <c r="E55" s="169">
        <v>254</v>
      </c>
      <c r="F55" s="169">
        <v>250</v>
      </c>
      <c r="G55" s="91">
        <f t="shared" si="6"/>
        <v>258</v>
      </c>
      <c r="H55" s="91">
        <f t="shared" si="4"/>
        <v>258</v>
      </c>
      <c r="I55" s="91">
        <v>290</v>
      </c>
      <c r="J55" s="110">
        <f t="shared" si="5"/>
        <v>88.965517241379317</v>
      </c>
    </row>
    <row r="56" spans="1:10" ht="24.95" customHeight="1" x14ac:dyDescent="0.2">
      <c r="A56" s="33">
        <v>54</v>
      </c>
      <c r="B56" s="68" t="s">
        <v>128</v>
      </c>
      <c r="C56" s="57" t="s">
        <v>2</v>
      </c>
      <c r="D56" s="169">
        <v>0</v>
      </c>
      <c r="E56" s="169">
        <v>0</v>
      </c>
      <c r="F56" s="169">
        <v>0</v>
      </c>
      <c r="G56" s="91" t="e">
        <f t="shared" si="6"/>
        <v>#DIV/0!</v>
      </c>
      <c r="H56" s="91" t="str">
        <f t="shared" si="4"/>
        <v/>
      </c>
      <c r="I56" s="91">
        <v>302</v>
      </c>
      <c r="J56" s="110" t="e">
        <f t="shared" si="5"/>
        <v>#VALUE!</v>
      </c>
    </row>
    <row r="57" spans="1:10" ht="24.95" customHeight="1" x14ac:dyDescent="0.2">
      <c r="A57" s="33">
        <v>55</v>
      </c>
      <c r="B57" s="68" t="s">
        <v>15</v>
      </c>
      <c r="C57" s="57" t="s">
        <v>89</v>
      </c>
      <c r="D57" s="169">
        <v>149.29</v>
      </c>
      <c r="E57" s="169">
        <v>150.22999999999999</v>
      </c>
      <c r="F57" s="169">
        <v>161.77000000000001</v>
      </c>
      <c r="G57" s="91">
        <f t="shared" si="6"/>
        <v>153.76333333333332</v>
      </c>
      <c r="H57" s="91">
        <f t="shared" si="4"/>
        <v>153.76333333333332</v>
      </c>
      <c r="I57" s="91">
        <v>140.53</v>
      </c>
      <c r="J57" s="110">
        <f t="shared" si="5"/>
        <v>109.41673189591783</v>
      </c>
    </row>
    <row r="58" spans="1:10" ht="24.95" customHeight="1" x14ac:dyDescent="0.2">
      <c r="A58" s="33">
        <v>56</v>
      </c>
      <c r="B58" s="68" t="s">
        <v>199</v>
      </c>
      <c r="C58" s="168" t="s">
        <v>2</v>
      </c>
      <c r="D58" s="169">
        <v>1000.5</v>
      </c>
      <c r="E58" s="169">
        <v>0</v>
      </c>
      <c r="F58" s="169">
        <v>0</v>
      </c>
      <c r="G58" s="91">
        <f t="shared" si="6"/>
        <v>1000.5</v>
      </c>
      <c r="H58" s="91">
        <f t="shared" si="4"/>
        <v>1000.5</v>
      </c>
      <c r="I58" s="91">
        <v>968.27499999999998</v>
      </c>
      <c r="J58" s="117">
        <f t="shared" si="5"/>
        <v>103.32808344736775</v>
      </c>
    </row>
    <row r="59" spans="1:10" ht="24.95" customHeight="1" x14ac:dyDescent="0.2">
      <c r="A59" s="33">
        <v>57</v>
      </c>
      <c r="B59" s="68" t="s">
        <v>200</v>
      </c>
      <c r="C59" s="168" t="s">
        <v>2</v>
      </c>
      <c r="D59" s="169"/>
      <c r="E59" s="169">
        <v>0</v>
      </c>
      <c r="F59" s="169">
        <v>0</v>
      </c>
      <c r="G59" s="91" t="e">
        <f t="shared" si="6"/>
        <v>#DIV/0!</v>
      </c>
      <c r="H59" s="91" t="str">
        <f t="shared" si="4"/>
        <v/>
      </c>
      <c r="I59" s="91">
        <v>907.79333333333341</v>
      </c>
      <c r="J59" s="117" t="e">
        <f t="shared" si="5"/>
        <v>#VALUE!</v>
      </c>
    </row>
    <row r="60" spans="1:10" ht="24.95" customHeight="1" x14ac:dyDescent="0.2">
      <c r="A60" s="33">
        <v>58</v>
      </c>
      <c r="B60" s="68" t="s">
        <v>85</v>
      </c>
      <c r="C60" s="57" t="s">
        <v>2</v>
      </c>
      <c r="D60" s="169">
        <v>198.65</v>
      </c>
      <c r="E60" s="187">
        <v>0</v>
      </c>
      <c r="F60" s="187">
        <v>175</v>
      </c>
      <c r="G60" s="91">
        <f t="shared" ref="G60:G87" si="7">AVERAGEIF(D60:F60,"&gt;0")</f>
        <v>186.82499999999999</v>
      </c>
      <c r="H60" s="91">
        <f t="shared" ref="H60:H86" si="8">IFERROR(G60,"")</f>
        <v>186.82499999999999</v>
      </c>
      <c r="I60" s="91">
        <v>189.5</v>
      </c>
      <c r="J60" s="110">
        <f t="shared" ref="J60:J86" si="9">H60/I60*100</f>
        <v>98.588390501319253</v>
      </c>
    </row>
    <row r="61" spans="1:10" ht="24.95" customHeight="1" x14ac:dyDescent="0.2">
      <c r="A61" s="33">
        <v>59</v>
      </c>
      <c r="B61" s="68" t="s">
        <v>106</v>
      </c>
      <c r="C61" s="57" t="s">
        <v>89</v>
      </c>
      <c r="D61" s="187"/>
      <c r="E61" s="169">
        <v>95</v>
      </c>
      <c r="F61" s="187"/>
      <c r="G61" s="91">
        <f t="shared" si="7"/>
        <v>95</v>
      </c>
      <c r="H61" s="91">
        <f t="shared" si="8"/>
        <v>95</v>
      </c>
      <c r="I61" s="91">
        <v>86</v>
      </c>
      <c r="J61" s="110">
        <f t="shared" si="9"/>
        <v>110.46511627906976</v>
      </c>
    </row>
    <row r="62" spans="1:10" ht="24.95" customHeight="1" x14ac:dyDescent="0.2">
      <c r="A62" s="33">
        <v>60</v>
      </c>
      <c r="B62" s="68" t="s">
        <v>129</v>
      </c>
      <c r="C62" s="57" t="s">
        <v>2</v>
      </c>
      <c r="D62" s="169">
        <v>250</v>
      </c>
      <c r="E62" s="169">
        <v>290</v>
      </c>
      <c r="F62" s="169">
        <v>261.11</v>
      </c>
      <c r="G62" s="91">
        <f t="shared" si="7"/>
        <v>267.03666666666669</v>
      </c>
      <c r="H62" s="91">
        <f t="shared" si="8"/>
        <v>267.03666666666669</v>
      </c>
      <c r="I62" s="91">
        <v>271.35666666666668</v>
      </c>
      <c r="J62" s="110">
        <f t="shared" si="9"/>
        <v>98.407999312098468</v>
      </c>
    </row>
    <row r="63" spans="1:10" ht="24.95" customHeight="1" x14ac:dyDescent="0.2">
      <c r="A63" s="33">
        <v>61</v>
      </c>
      <c r="B63" s="68" t="s">
        <v>130</v>
      </c>
      <c r="C63" s="57" t="s">
        <v>2</v>
      </c>
      <c r="D63" s="187">
        <v>0</v>
      </c>
      <c r="E63" s="169">
        <v>0</v>
      </c>
      <c r="F63" s="187">
        <v>0</v>
      </c>
      <c r="G63" s="91" t="e">
        <f t="shared" si="7"/>
        <v>#DIV/0!</v>
      </c>
      <c r="H63" s="91" t="str">
        <f t="shared" si="8"/>
        <v/>
      </c>
      <c r="I63" s="91">
        <v>328.31</v>
      </c>
      <c r="J63" s="110" t="e">
        <f t="shared" si="9"/>
        <v>#VALUE!</v>
      </c>
    </row>
    <row r="64" spans="1:10" ht="24.95" customHeight="1" x14ac:dyDescent="0.2">
      <c r="A64" s="33">
        <v>62</v>
      </c>
      <c r="B64" s="68" t="s">
        <v>17</v>
      </c>
      <c r="C64" s="57" t="s">
        <v>2</v>
      </c>
      <c r="D64" s="169">
        <v>0</v>
      </c>
      <c r="E64" s="169">
        <v>0</v>
      </c>
      <c r="F64" s="169">
        <v>0</v>
      </c>
      <c r="G64" s="91" t="e">
        <f t="shared" si="7"/>
        <v>#DIV/0!</v>
      </c>
      <c r="H64" s="91" t="str">
        <f t="shared" si="8"/>
        <v/>
      </c>
      <c r="I64" s="91" t="s">
        <v>204</v>
      </c>
      <c r="J64" s="110" t="e">
        <f t="shared" si="9"/>
        <v>#VALUE!</v>
      </c>
    </row>
    <row r="65" spans="1:10" ht="24.95" customHeight="1" x14ac:dyDescent="0.2">
      <c r="A65" s="33">
        <v>63</v>
      </c>
      <c r="B65" s="68" t="s">
        <v>107</v>
      </c>
      <c r="C65" s="57" t="s">
        <v>2</v>
      </c>
      <c r="D65" s="169">
        <v>45</v>
      </c>
      <c r="E65" s="169">
        <v>50</v>
      </c>
      <c r="F65" s="169">
        <v>52</v>
      </c>
      <c r="G65" s="91">
        <f t="shared" si="7"/>
        <v>49</v>
      </c>
      <c r="H65" s="91">
        <f t="shared" si="8"/>
        <v>49</v>
      </c>
      <c r="I65" s="91">
        <v>55</v>
      </c>
      <c r="J65" s="152">
        <f t="shared" si="9"/>
        <v>89.090909090909093</v>
      </c>
    </row>
    <row r="66" spans="1:10" ht="24.95" customHeight="1" x14ac:dyDescent="0.2">
      <c r="A66" s="33">
        <v>64</v>
      </c>
      <c r="B66" s="84" t="s">
        <v>154</v>
      </c>
      <c r="C66" s="83" t="s">
        <v>2</v>
      </c>
      <c r="D66" s="169">
        <v>390</v>
      </c>
      <c r="E66" s="169">
        <v>0</v>
      </c>
      <c r="F66" s="169">
        <v>0</v>
      </c>
      <c r="G66" s="91">
        <f t="shared" si="7"/>
        <v>390</v>
      </c>
      <c r="H66" s="91">
        <f t="shared" si="8"/>
        <v>390</v>
      </c>
      <c r="I66" s="91">
        <v>372.72</v>
      </c>
      <c r="J66" s="110">
        <f t="shared" si="9"/>
        <v>104.63618802318094</v>
      </c>
    </row>
    <row r="67" spans="1:10" ht="24.95" customHeight="1" x14ac:dyDescent="0.2">
      <c r="A67" s="33">
        <v>65</v>
      </c>
      <c r="B67" s="68" t="s">
        <v>20</v>
      </c>
      <c r="C67" s="57" t="s">
        <v>2</v>
      </c>
      <c r="D67" s="169"/>
      <c r="E67" s="169"/>
      <c r="F67" s="169"/>
      <c r="G67" s="91" t="e">
        <f t="shared" si="7"/>
        <v>#DIV/0!</v>
      </c>
      <c r="H67" s="91" t="str">
        <f t="shared" si="8"/>
        <v/>
      </c>
      <c r="I67" s="91">
        <v>50.65</v>
      </c>
      <c r="J67" s="110" t="e">
        <f t="shared" si="9"/>
        <v>#VALUE!</v>
      </c>
    </row>
    <row r="68" spans="1:10" ht="24.95" customHeight="1" x14ac:dyDescent="0.2">
      <c r="A68" s="33">
        <v>66</v>
      </c>
      <c r="B68" s="68" t="s">
        <v>13</v>
      </c>
      <c r="C68" s="57" t="s">
        <v>2</v>
      </c>
      <c r="D68" s="169">
        <v>780</v>
      </c>
      <c r="E68" s="169">
        <v>711</v>
      </c>
      <c r="F68" s="169">
        <v>850</v>
      </c>
      <c r="G68" s="91">
        <f t="shared" si="7"/>
        <v>780.33333333333337</v>
      </c>
      <c r="H68" s="91">
        <f t="shared" si="8"/>
        <v>780.33333333333337</v>
      </c>
      <c r="I68" s="91">
        <v>729.66666666666663</v>
      </c>
      <c r="J68" s="110">
        <f t="shared" si="9"/>
        <v>106.94380995888535</v>
      </c>
    </row>
    <row r="69" spans="1:10" ht="24.95" customHeight="1" x14ac:dyDescent="0.2">
      <c r="A69" s="33">
        <v>67</v>
      </c>
      <c r="B69" s="84" t="s">
        <v>155</v>
      </c>
      <c r="C69" s="83" t="s">
        <v>2</v>
      </c>
      <c r="D69" s="169">
        <v>544</v>
      </c>
      <c r="E69" s="187">
        <v>551</v>
      </c>
      <c r="F69" s="187"/>
      <c r="G69" s="91">
        <f t="shared" si="7"/>
        <v>547.5</v>
      </c>
      <c r="H69" s="91">
        <f t="shared" si="8"/>
        <v>547.5</v>
      </c>
      <c r="I69" s="91">
        <v>544</v>
      </c>
      <c r="J69" s="110">
        <f t="shared" si="9"/>
        <v>100.64338235294117</v>
      </c>
    </row>
    <row r="70" spans="1:10" ht="48" customHeight="1" x14ac:dyDescent="0.2">
      <c r="A70" s="33">
        <v>68</v>
      </c>
      <c r="B70" s="84" t="s">
        <v>156</v>
      </c>
      <c r="C70" s="83" t="s">
        <v>2</v>
      </c>
      <c r="D70" s="169">
        <v>0</v>
      </c>
      <c r="E70" s="169">
        <v>0</v>
      </c>
      <c r="F70" s="169">
        <v>0</v>
      </c>
      <c r="G70" s="91" t="e">
        <f t="shared" si="7"/>
        <v>#DIV/0!</v>
      </c>
      <c r="H70" s="91" t="str">
        <f t="shared" si="8"/>
        <v/>
      </c>
      <c r="I70" s="91" t="s">
        <v>204</v>
      </c>
      <c r="J70" s="110" t="e">
        <f t="shared" si="9"/>
        <v>#VALUE!</v>
      </c>
    </row>
    <row r="71" spans="1:10" ht="24.95" customHeight="1" x14ac:dyDescent="0.2">
      <c r="A71" s="33">
        <v>69</v>
      </c>
      <c r="B71" s="84" t="s">
        <v>157</v>
      </c>
      <c r="C71" s="83" t="s">
        <v>2</v>
      </c>
      <c r="D71" s="169">
        <v>174</v>
      </c>
      <c r="E71" s="169">
        <v>137.52000000000001</v>
      </c>
      <c r="F71" s="169">
        <v>0</v>
      </c>
      <c r="G71" s="91">
        <f t="shared" si="7"/>
        <v>155.76</v>
      </c>
      <c r="H71" s="91">
        <f t="shared" si="8"/>
        <v>155.76</v>
      </c>
      <c r="I71" s="91">
        <v>150</v>
      </c>
      <c r="J71" s="110">
        <f t="shared" si="9"/>
        <v>103.84</v>
      </c>
    </row>
    <row r="72" spans="1:10" ht="24.95" customHeight="1" x14ac:dyDescent="0.2">
      <c r="A72" s="33">
        <v>70</v>
      </c>
      <c r="B72" s="68" t="s">
        <v>139</v>
      </c>
      <c r="C72" s="57" t="s">
        <v>2</v>
      </c>
      <c r="D72" s="169"/>
      <c r="E72" s="169">
        <v>0</v>
      </c>
      <c r="F72" s="169">
        <v>0</v>
      </c>
      <c r="G72" s="91" t="e">
        <f t="shared" si="7"/>
        <v>#DIV/0!</v>
      </c>
      <c r="H72" s="91" t="str">
        <f t="shared" si="8"/>
        <v/>
      </c>
      <c r="I72" s="91">
        <v>144.25</v>
      </c>
      <c r="J72" s="110" t="e">
        <f t="shared" si="9"/>
        <v>#VALUE!</v>
      </c>
    </row>
    <row r="73" spans="1:10" ht="24.95" customHeight="1" x14ac:dyDescent="0.2">
      <c r="A73" s="33">
        <v>71</v>
      </c>
      <c r="B73" s="68" t="s">
        <v>75</v>
      </c>
      <c r="C73" s="57" t="s">
        <v>2</v>
      </c>
      <c r="D73" s="169">
        <v>0</v>
      </c>
      <c r="E73" s="169">
        <v>0</v>
      </c>
      <c r="F73" s="169">
        <v>0</v>
      </c>
      <c r="G73" s="91" t="e">
        <f t="shared" si="7"/>
        <v>#DIV/0!</v>
      </c>
      <c r="H73" s="91" t="str">
        <f t="shared" si="8"/>
        <v/>
      </c>
      <c r="I73" s="91" t="s">
        <v>204</v>
      </c>
      <c r="J73" s="110" t="e">
        <f t="shared" si="9"/>
        <v>#VALUE!</v>
      </c>
    </row>
    <row r="74" spans="1:10" ht="24.95" customHeight="1" x14ac:dyDescent="0.2">
      <c r="A74" s="33">
        <v>72</v>
      </c>
      <c r="B74" s="68" t="s">
        <v>108</v>
      </c>
      <c r="C74" s="57" t="s">
        <v>2</v>
      </c>
      <c r="D74" s="187">
        <v>0</v>
      </c>
      <c r="E74" s="169">
        <v>0</v>
      </c>
      <c r="F74" s="169">
        <v>0</v>
      </c>
      <c r="G74" s="91" t="e">
        <f t="shared" si="7"/>
        <v>#DIV/0!</v>
      </c>
      <c r="H74" s="91" t="str">
        <f t="shared" si="8"/>
        <v/>
      </c>
      <c r="I74" s="91" t="s">
        <v>204</v>
      </c>
      <c r="J74" s="110" t="e">
        <f t="shared" si="9"/>
        <v>#VALUE!</v>
      </c>
    </row>
    <row r="75" spans="1:10" ht="24.95" customHeight="1" x14ac:dyDescent="0.2">
      <c r="A75" s="33">
        <v>73</v>
      </c>
      <c r="B75" s="68" t="s">
        <v>55</v>
      </c>
      <c r="C75" s="57" t="s">
        <v>2</v>
      </c>
      <c r="D75" s="169">
        <v>205</v>
      </c>
      <c r="E75" s="169">
        <v>0</v>
      </c>
      <c r="F75" s="169">
        <v>0</v>
      </c>
      <c r="G75" s="91">
        <f t="shared" si="7"/>
        <v>205</v>
      </c>
      <c r="H75" s="91">
        <f t="shared" si="8"/>
        <v>205</v>
      </c>
      <c r="I75" s="91" t="s">
        <v>204</v>
      </c>
      <c r="J75" s="110" t="e">
        <f t="shared" si="9"/>
        <v>#VALUE!</v>
      </c>
    </row>
    <row r="76" spans="1:10" ht="24.95" customHeight="1" x14ac:dyDescent="0.2">
      <c r="A76" s="33">
        <v>74</v>
      </c>
      <c r="B76" s="68" t="s">
        <v>52</v>
      </c>
      <c r="C76" s="57" t="s">
        <v>2</v>
      </c>
      <c r="D76" s="169">
        <v>240</v>
      </c>
      <c r="E76" s="169">
        <v>280</v>
      </c>
      <c r="F76" s="169">
        <v>168</v>
      </c>
      <c r="G76" s="91">
        <f t="shared" si="7"/>
        <v>229.33333333333334</v>
      </c>
      <c r="H76" s="91">
        <f t="shared" si="8"/>
        <v>229.33333333333334</v>
      </c>
      <c r="I76" s="91">
        <v>227</v>
      </c>
      <c r="J76" s="152">
        <f t="shared" si="9"/>
        <v>101.02790014684288</v>
      </c>
    </row>
    <row r="77" spans="1:10" ht="24.95" customHeight="1" x14ac:dyDescent="0.2">
      <c r="A77" s="33">
        <v>75</v>
      </c>
      <c r="B77" s="68" t="s">
        <v>109</v>
      </c>
      <c r="C77" s="57" t="s">
        <v>2</v>
      </c>
      <c r="D77" s="169">
        <v>172.22</v>
      </c>
      <c r="E77" s="169">
        <v>260.61</v>
      </c>
      <c r="F77" s="169">
        <v>0</v>
      </c>
      <c r="G77" s="91">
        <f t="shared" si="7"/>
        <v>216.41500000000002</v>
      </c>
      <c r="H77" s="91">
        <f t="shared" si="8"/>
        <v>216.41500000000002</v>
      </c>
      <c r="I77" s="91">
        <v>294.35999999999996</v>
      </c>
      <c r="J77" s="110">
        <f t="shared" si="9"/>
        <v>73.520519092267989</v>
      </c>
    </row>
    <row r="78" spans="1:10" ht="24.95" customHeight="1" x14ac:dyDescent="0.2">
      <c r="A78" s="33">
        <v>76</v>
      </c>
      <c r="B78" s="68" t="s">
        <v>110</v>
      </c>
      <c r="C78" s="57" t="s">
        <v>2</v>
      </c>
      <c r="D78" s="169">
        <v>645</v>
      </c>
      <c r="E78" s="169">
        <v>0</v>
      </c>
      <c r="F78" s="169">
        <v>390</v>
      </c>
      <c r="G78" s="91">
        <f t="shared" si="7"/>
        <v>517.5</v>
      </c>
      <c r="H78" s="91">
        <f t="shared" si="8"/>
        <v>517.5</v>
      </c>
      <c r="I78" s="91">
        <v>345</v>
      </c>
      <c r="J78" s="152">
        <f t="shared" si="9"/>
        <v>150</v>
      </c>
    </row>
    <row r="79" spans="1:10" ht="24.95" customHeight="1" x14ac:dyDescent="0.2">
      <c r="A79" s="33">
        <v>77</v>
      </c>
      <c r="B79" s="68" t="s">
        <v>14</v>
      </c>
      <c r="C79" s="57" t="s">
        <v>2</v>
      </c>
      <c r="D79" s="187">
        <v>0</v>
      </c>
      <c r="E79" s="169">
        <v>0</v>
      </c>
      <c r="F79" s="169">
        <v>0</v>
      </c>
      <c r="G79" s="91" t="e">
        <f t="shared" si="7"/>
        <v>#DIV/0!</v>
      </c>
      <c r="H79" s="91" t="str">
        <f t="shared" si="8"/>
        <v/>
      </c>
      <c r="I79" s="91">
        <v>366</v>
      </c>
      <c r="J79" s="110" t="e">
        <f t="shared" si="9"/>
        <v>#VALUE!</v>
      </c>
    </row>
    <row r="80" spans="1:10" ht="24.95" customHeight="1" x14ac:dyDescent="0.2">
      <c r="A80" s="33">
        <v>78</v>
      </c>
      <c r="B80" s="84" t="s">
        <v>158</v>
      </c>
      <c r="C80" s="83" t="s">
        <v>2</v>
      </c>
      <c r="D80" s="169">
        <v>250</v>
      </c>
      <c r="E80" s="169">
        <v>0</v>
      </c>
      <c r="F80" s="169">
        <v>0</v>
      </c>
      <c r="G80" s="91">
        <f t="shared" si="7"/>
        <v>250</v>
      </c>
      <c r="H80" s="91">
        <f t="shared" si="8"/>
        <v>250</v>
      </c>
      <c r="I80" s="91">
        <v>240</v>
      </c>
      <c r="J80" s="110">
        <f t="shared" si="9"/>
        <v>104.16666666666667</v>
      </c>
    </row>
    <row r="81" spans="1:10" ht="24.95" customHeight="1" x14ac:dyDescent="0.2">
      <c r="A81" s="33">
        <v>79</v>
      </c>
      <c r="B81" s="68" t="s">
        <v>42</v>
      </c>
      <c r="C81" s="57" t="s">
        <v>2</v>
      </c>
      <c r="D81" s="169">
        <v>195</v>
      </c>
      <c r="E81" s="169">
        <v>0</v>
      </c>
      <c r="F81" s="169">
        <v>280</v>
      </c>
      <c r="G81" s="91">
        <f t="shared" si="7"/>
        <v>237.5</v>
      </c>
      <c r="H81" s="91">
        <f t="shared" si="8"/>
        <v>237.5</v>
      </c>
      <c r="I81" s="91">
        <v>222</v>
      </c>
      <c r="J81" s="110">
        <f t="shared" si="9"/>
        <v>106.98198198198199</v>
      </c>
    </row>
    <row r="82" spans="1:10" ht="24.95" customHeight="1" x14ac:dyDescent="0.2">
      <c r="A82" s="33">
        <v>80</v>
      </c>
      <c r="B82" s="68" t="s">
        <v>44</v>
      </c>
      <c r="C82" s="57" t="s">
        <v>2</v>
      </c>
      <c r="D82" s="187">
        <v>270</v>
      </c>
      <c r="E82" s="169">
        <v>0</v>
      </c>
      <c r="F82" s="169">
        <v>0</v>
      </c>
      <c r="G82" s="91">
        <f t="shared" si="7"/>
        <v>270</v>
      </c>
      <c r="H82" s="91">
        <f t="shared" si="8"/>
        <v>270</v>
      </c>
      <c r="I82" s="91" t="s">
        <v>204</v>
      </c>
      <c r="J82" s="110" t="e">
        <f t="shared" si="9"/>
        <v>#VALUE!</v>
      </c>
    </row>
    <row r="83" spans="1:10" ht="24.95" customHeight="1" x14ac:dyDescent="0.2">
      <c r="A83" s="33">
        <v>81</v>
      </c>
      <c r="B83" s="68" t="s">
        <v>33</v>
      </c>
      <c r="C83" s="57" t="s">
        <v>2</v>
      </c>
      <c r="D83" s="169">
        <v>0</v>
      </c>
      <c r="E83" s="169">
        <v>210</v>
      </c>
      <c r="F83" s="169">
        <v>169.99</v>
      </c>
      <c r="G83" s="91">
        <f t="shared" si="7"/>
        <v>189.995</v>
      </c>
      <c r="H83" s="91">
        <f t="shared" si="8"/>
        <v>189.995</v>
      </c>
      <c r="I83" s="91">
        <v>202.5</v>
      </c>
      <c r="J83" s="110">
        <f t="shared" si="9"/>
        <v>93.824691358024694</v>
      </c>
    </row>
    <row r="84" spans="1:10" ht="24.95" customHeight="1" x14ac:dyDescent="0.2">
      <c r="A84" s="33">
        <v>82</v>
      </c>
      <c r="B84" s="68" t="s">
        <v>46</v>
      </c>
      <c r="C84" s="57" t="s">
        <v>2</v>
      </c>
      <c r="D84" s="187"/>
      <c r="E84" s="169">
        <v>0</v>
      </c>
      <c r="F84" s="169">
        <v>265</v>
      </c>
      <c r="G84" s="91">
        <f t="shared" si="7"/>
        <v>265</v>
      </c>
      <c r="H84" s="91">
        <f t="shared" si="8"/>
        <v>265</v>
      </c>
      <c r="I84" s="91">
        <v>243.36</v>
      </c>
      <c r="J84" s="110">
        <f t="shared" si="9"/>
        <v>108.8921761998685</v>
      </c>
    </row>
    <row r="85" spans="1:10" ht="24.95" customHeight="1" x14ac:dyDescent="0.2">
      <c r="A85" s="33">
        <v>83</v>
      </c>
      <c r="B85" s="84" t="s">
        <v>159</v>
      </c>
      <c r="C85" s="85" t="s">
        <v>2</v>
      </c>
      <c r="D85" s="169"/>
      <c r="E85" s="169">
        <v>1116.1099999999999</v>
      </c>
      <c r="F85" s="169">
        <v>0</v>
      </c>
      <c r="G85" s="91">
        <f t="shared" si="7"/>
        <v>1116.1099999999999</v>
      </c>
      <c r="H85" s="91">
        <f t="shared" si="8"/>
        <v>1116.1099999999999</v>
      </c>
      <c r="I85" s="91">
        <v>1111.1099999999999</v>
      </c>
      <c r="J85" s="110">
        <f t="shared" si="9"/>
        <v>100.45000045000046</v>
      </c>
    </row>
    <row r="86" spans="1:10" ht="24.95" customHeight="1" x14ac:dyDescent="0.2">
      <c r="A86" s="33">
        <v>84</v>
      </c>
      <c r="B86" s="84" t="s">
        <v>160</v>
      </c>
      <c r="C86" s="85" t="s">
        <v>2</v>
      </c>
      <c r="D86" s="169">
        <v>0</v>
      </c>
      <c r="E86" s="169">
        <v>0</v>
      </c>
      <c r="F86" s="169">
        <v>0</v>
      </c>
      <c r="G86" s="91" t="e">
        <f t="shared" si="7"/>
        <v>#DIV/0!</v>
      </c>
      <c r="H86" s="91" t="str">
        <f t="shared" si="8"/>
        <v/>
      </c>
      <c r="I86" s="91" t="s">
        <v>204</v>
      </c>
      <c r="J86" s="110" t="e">
        <f t="shared" si="9"/>
        <v>#VALUE!</v>
      </c>
    </row>
    <row r="87" spans="1:10" ht="30.75" customHeight="1" x14ac:dyDescent="0.2">
      <c r="A87" s="33">
        <v>85</v>
      </c>
      <c r="B87" s="84" t="s">
        <v>161</v>
      </c>
      <c r="C87" s="85" t="s">
        <v>2</v>
      </c>
      <c r="D87" s="169">
        <v>0</v>
      </c>
      <c r="E87" s="169">
        <v>0</v>
      </c>
      <c r="F87" s="169">
        <v>0</v>
      </c>
      <c r="G87" s="91" t="e">
        <f t="shared" si="7"/>
        <v>#DIV/0!</v>
      </c>
      <c r="H87" s="91" t="str">
        <f t="shared" ref="H87:H115" si="10">IFERROR(G87,"")</f>
        <v/>
      </c>
      <c r="I87" s="91" t="s">
        <v>204</v>
      </c>
      <c r="J87" s="110" t="e">
        <f t="shared" ref="J87:J115" si="11">H87/I87*100</f>
        <v>#VALUE!</v>
      </c>
    </row>
    <row r="88" spans="1:10" ht="29.25" customHeight="1" x14ac:dyDescent="0.2">
      <c r="A88" s="33">
        <v>86</v>
      </c>
      <c r="B88" s="84" t="s">
        <v>162</v>
      </c>
      <c r="C88" s="85" t="s">
        <v>2</v>
      </c>
      <c r="D88" s="169">
        <v>705.88</v>
      </c>
      <c r="E88" s="169">
        <v>480</v>
      </c>
      <c r="F88" s="169">
        <v>0</v>
      </c>
      <c r="G88" s="91">
        <f t="shared" ref="G88:G116" si="12">AVERAGEIF(D88:F88,"&gt;0")</f>
        <v>592.94000000000005</v>
      </c>
      <c r="H88" s="91">
        <f t="shared" si="10"/>
        <v>592.94000000000005</v>
      </c>
      <c r="I88" s="91">
        <v>762.5</v>
      </c>
      <c r="J88" s="110">
        <f t="shared" si="11"/>
        <v>77.762622950819676</v>
      </c>
    </row>
    <row r="89" spans="1:10" ht="24.95" customHeight="1" x14ac:dyDescent="0.2">
      <c r="A89" s="33">
        <v>87</v>
      </c>
      <c r="B89" s="68" t="s">
        <v>138</v>
      </c>
      <c r="C89" s="57" t="s">
        <v>2</v>
      </c>
      <c r="D89" s="169">
        <v>0</v>
      </c>
      <c r="E89" s="169">
        <v>0</v>
      </c>
      <c r="F89" s="169">
        <v>0</v>
      </c>
      <c r="G89" s="91" t="e">
        <f t="shared" si="12"/>
        <v>#DIV/0!</v>
      </c>
      <c r="H89" s="91" t="str">
        <f t="shared" si="10"/>
        <v/>
      </c>
      <c r="I89" s="91" t="s">
        <v>204</v>
      </c>
      <c r="J89" s="110" t="e">
        <f t="shared" si="11"/>
        <v>#VALUE!</v>
      </c>
    </row>
    <row r="90" spans="1:10" ht="32.25" customHeight="1" x14ac:dyDescent="0.2">
      <c r="A90" s="33">
        <v>88</v>
      </c>
      <c r="B90" s="68" t="s">
        <v>76</v>
      </c>
      <c r="C90" s="57" t="s">
        <v>2</v>
      </c>
      <c r="D90" s="169">
        <v>0</v>
      </c>
      <c r="E90" s="169">
        <v>0</v>
      </c>
      <c r="F90" s="169">
        <v>0</v>
      </c>
      <c r="G90" s="91" t="e">
        <f t="shared" si="12"/>
        <v>#DIV/0!</v>
      </c>
      <c r="H90" s="91" t="str">
        <f t="shared" si="10"/>
        <v/>
      </c>
      <c r="I90" s="91" t="s">
        <v>204</v>
      </c>
      <c r="J90" s="110" t="e">
        <f t="shared" si="11"/>
        <v>#VALUE!</v>
      </c>
    </row>
    <row r="91" spans="1:10" ht="33" customHeight="1" x14ac:dyDescent="0.2">
      <c r="A91" s="33">
        <v>89</v>
      </c>
      <c r="B91" s="68" t="s">
        <v>31</v>
      </c>
      <c r="C91" s="57" t="s">
        <v>2</v>
      </c>
      <c r="D91" s="169">
        <v>104.11</v>
      </c>
      <c r="E91" s="169"/>
      <c r="F91" s="169">
        <v>92</v>
      </c>
      <c r="G91" s="91">
        <f t="shared" si="12"/>
        <v>98.055000000000007</v>
      </c>
      <c r="H91" s="91">
        <f t="shared" si="10"/>
        <v>98.055000000000007</v>
      </c>
      <c r="I91" s="91">
        <v>82.966666666666669</v>
      </c>
      <c r="J91" s="110">
        <f t="shared" si="11"/>
        <v>118.1860184813178</v>
      </c>
    </row>
    <row r="92" spans="1:10" ht="24.95" customHeight="1" x14ac:dyDescent="0.2">
      <c r="A92" s="33">
        <v>90</v>
      </c>
      <c r="B92" s="68" t="s">
        <v>111</v>
      </c>
      <c r="C92" s="57" t="s">
        <v>2</v>
      </c>
      <c r="D92" s="169">
        <v>45</v>
      </c>
      <c r="E92" s="169">
        <v>45</v>
      </c>
      <c r="F92" s="169"/>
      <c r="G92" s="91">
        <f t="shared" si="12"/>
        <v>45</v>
      </c>
      <c r="H92" s="91">
        <f t="shared" si="10"/>
        <v>45</v>
      </c>
      <c r="I92" s="91">
        <v>42.833333333333336</v>
      </c>
      <c r="J92" s="110">
        <f t="shared" si="11"/>
        <v>105.05836575875487</v>
      </c>
    </row>
    <row r="93" spans="1:10" ht="24.95" customHeight="1" x14ac:dyDescent="0.2">
      <c r="A93" s="33">
        <v>91</v>
      </c>
      <c r="B93" s="84" t="s">
        <v>163</v>
      </c>
      <c r="C93" s="83" t="s">
        <v>2</v>
      </c>
      <c r="D93" s="187"/>
      <c r="E93" s="169">
        <v>412</v>
      </c>
      <c r="F93" s="169">
        <v>0</v>
      </c>
      <c r="G93" s="91">
        <f t="shared" si="12"/>
        <v>412</v>
      </c>
      <c r="H93" s="91">
        <f t="shared" si="10"/>
        <v>412</v>
      </c>
      <c r="I93" s="91">
        <v>366</v>
      </c>
      <c r="J93" s="110">
        <f t="shared" si="11"/>
        <v>112.56830601092895</v>
      </c>
    </row>
    <row r="94" spans="1:10" ht="24.95" customHeight="1" x14ac:dyDescent="0.2">
      <c r="A94" s="33">
        <v>92</v>
      </c>
      <c r="B94" s="68" t="s">
        <v>112</v>
      </c>
      <c r="C94" s="57" t="s">
        <v>2</v>
      </c>
      <c r="D94" s="169">
        <v>0</v>
      </c>
      <c r="E94" s="169">
        <v>0</v>
      </c>
      <c r="F94" s="169">
        <v>0</v>
      </c>
      <c r="G94" s="91" t="e">
        <f t="shared" si="12"/>
        <v>#DIV/0!</v>
      </c>
      <c r="H94" s="91" t="str">
        <f t="shared" si="10"/>
        <v/>
      </c>
      <c r="I94" s="91" t="s">
        <v>204</v>
      </c>
      <c r="J94" s="110" t="e">
        <f t="shared" si="11"/>
        <v>#VALUE!</v>
      </c>
    </row>
    <row r="95" spans="1:10" ht="24.95" customHeight="1" x14ac:dyDescent="0.2">
      <c r="A95" s="33">
        <v>93</v>
      </c>
      <c r="B95" s="68" t="s">
        <v>18</v>
      </c>
      <c r="C95" s="57" t="s">
        <v>2</v>
      </c>
      <c r="D95" s="169"/>
      <c r="E95" s="169">
        <v>320</v>
      </c>
      <c r="F95" s="169">
        <v>0</v>
      </c>
      <c r="G95" s="91">
        <f t="shared" si="12"/>
        <v>320</v>
      </c>
      <c r="H95" s="91">
        <f t="shared" si="10"/>
        <v>320</v>
      </c>
      <c r="I95" s="91">
        <v>315</v>
      </c>
      <c r="J95" s="110">
        <f t="shared" si="11"/>
        <v>101.58730158730158</v>
      </c>
    </row>
    <row r="96" spans="1:10" ht="24.95" customHeight="1" x14ac:dyDescent="0.2">
      <c r="A96" s="33">
        <v>94</v>
      </c>
      <c r="B96" s="68" t="s">
        <v>113</v>
      </c>
      <c r="C96" s="57" t="s">
        <v>2</v>
      </c>
      <c r="D96" s="169">
        <v>0</v>
      </c>
      <c r="E96" s="169">
        <v>0</v>
      </c>
      <c r="F96" s="169">
        <v>0</v>
      </c>
      <c r="G96" s="91" t="e">
        <f t="shared" si="12"/>
        <v>#DIV/0!</v>
      </c>
      <c r="H96" s="91" t="str">
        <f t="shared" si="10"/>
        <v/>
      </c>
      <c r="I96" s="91" t="s">
        <v>204</v>
      </c>
      <c r="J96" s="110" t="e">
        <f t="shared" si="11"/>
        <v>#VALUE!</v>
      </c>
    </row>
    <row r="97" spans="1:10" ht="21" customHeight="1" x14ac:dyDescent="0.2">
      <c r="A97" s="33">
        <v>95</v>
      </c>
      <c r="B97" s="84" t="s">
        <v>164</v>
      </c>
      <c r="C97" s="83" t="s">
        <v>61</v>
      </c>
      <c r="D97" s="169">
        <v>0</v>
      </c>
      <c r="E97" s="169">
        <v>28</v>
      </c>
      <c r="F97" s="169">
        <v>0</v>
      </c>
      <c r="G97" s="91">
        <f t="shared" si="12"/>
        <v>28</v>
      </c>
      <c r="H97" s="91">
        <f t="shared" si="10"/>
        <v>28</v>
      </c>
      <c r="I97" s="91">
        <v>30</v>
      </c>
      <c r="J97" s="110">
        <f t="shared" si="11"/>
        <v>93.333333333333329</v>
      </c>
    </row>
    <row r="98" spans="1:10" ht="21" customHeight="1" x14ac:dyDescent="0.2">
      <c r="A98" s="33">
        <v>96</v>
      </c>
      <c r="B98" s="84" t="s">
        <v>165</v>
      </c>
      <c r="C98" s="83" t="s">
        <v>61</v>
      </c>
      <c r="D98" s="169">
        <v>0</v>
      </c>
      <c r="E98" s="169">
        <v>0</v>
      </c>
      <c r="F98" s="169">
        <v>0</v>
      </c>
      <c r="G98" s="91" t="e">
        <f t="shared" si="12"/>
        <v>#DIV/0!</v>
      </c>
      <c r="H98" s="91" t="str">
        <f t="shared" si="10"/>
        <v/>
      </c>
      <c r="I98" s="91" t="s">
        <v>204</v>
      </c>
      <c r="J98" s="110" t="e">
        <f t="shared" si="11"/>
        <v>#VALUE!</v>
      </c>
    </row>
    <row r="99" spans="1:10" ht="21" customHeight="1" x14ac:dyDescent="0.2">
      <c r="A99" s="33">
        <v>97</v>
      </c>
      <c r="B99" s="68" t="s">
        <v>36</v>
      </c>
      <c r="C99" s="57" t="s">
        <v>61</v>
      </c>
      <c r="D99" s="169">
        <v>25</v>
      </c>
      <c r="E99" s="169">
        <v>26</v>
      </c>
      <c r="F99" s="169">
        <v>0</v>
      </c>
      <c r="G99" s="91">
        <f t="shared" si="12"/>
        <v>25.5</v>
      </c>
      <c r="H99" s="91">
        <f t="shared" si="10"/>
        <v>25.5</v>
      </c>
      <c r="I99" s="91">
        <v>26.5</v>
      </c>
      <c r="J99" s="110">
        <f t="shared" si="11"/>
        <v>96.226415094339629</v>
      </c>
    </row>
    <row r="100" spans="1:10" ht="21" customHeight="1" x14ac:dyDescent="0.2">
      <c r="A100" s="33">
        <v>98</v>
      </c>
      <c r="B100" s="68" t="s">
        <v>35</v>
      </c>
      <c r="C100" s="57" t="s">
        <v>61</v>
      </c>
      <c r="D100" s="187">
        <v>110</v>
      </c>
      <c r="E100" s="187">
        <v>98.94</v>
      </c>
      <c r="F100" s="169">
        <v>126</v>
      </c>
      <c r="G100" s="91">
        <f t="shared" si="12"/>
        <v>111.64666666666666</v>
      </c>
      <c r="H100" s="91">
        <f t="shared" si="10"/>
        <v>111.64666666666666</v>
      </c>
      <c r="I100" s="91" t="s">
        <v>204</v>
      </c>
      <c r="J100" s="110" t="e">
        <f t="shared" si="11"/>
        <v>#VALUE!</v>
      </c>
    </row>
    <row r="101" spans="1:10" ht="21" customHeight="1" x14ac:dyDescent="0.2">
      <c r="A101" s="33">
        <v>99</v>
      </c>
      <c r="B101" s="68" t="s">
        <v>114</v>
      </c>
      <c r="C101" s="57" t="s">
        <v>2</v>
      </c>
      <c r="D101" s="169">
        <v>0</v>
      </c>
      <c r="E101" s="169">
        <v>20</v>
      </c>
      <c r="F101" s="169">
        <v>0</v>
      </c>
      <c r="G101" s="91">
        <f t="shared" si="12"/>
        <v>20</v>
      </c>
      <c r="H101" s="91">
        <f t="shared" si="10"/>
        <v>20</v>
      </c>
      <c r="I101" s="91">
        <v>20</v>
      </c>
      <c r="J101" s="110">
        <f t="shared" si="11"/>
        <v>100</v>
      </c>
    </row>
    <row r="102" spans="1:10" ht="21" customHeight="1" x14ac:dyDescent="0.2">
      <c r="A102" s="33">
        <v>100</v>
      </c>
      <c r="B102" s="68" t="s">
        <v>86</v>
      </c>
      <c r="C102" s="57" t="s">
        <v>2</v>
      </c>
      <c r="D102" s="169">
        <v>240</v>
      </c>
      <c r="E102" s="169">
        <v>0</v>
      </c>
      <c r="F102" s="169">
        <v>0</v>
      </c>
      <c r="G102" s="91">
        <f t="shared" si="12"/>
        <v>240</v>
      </c>
      <c r="H102" s="91">
        <f t="shared" si="10"/>
        <v>240</v>
      </c>
      <c r="I102" s="91">
        <v>238</v>
      </c>
      <c r="J102" s="110">
        <f t="shared" si="11"/>
        <v>100.84033613445378</v>
      </c>
    </row>
    <row r="103" spans="1:10" ht="21" customHeight="1" x14ac:dyDescent="0.2">
      <c r="A103" s="33">
        <v>101</v>
      </c>
      <c r="B103" s="68" t="s">
        <v>40</v>
      </c>
      <c r="C103" s="57" t="s">
        <v>2</v>
      </c>
      <c r="D103" s="169">
        <v>195</v>
      </c>
      <c r="E103" s="169">
        <v>150</v>
      </c>
      <c r="F103" s="169">
        <v>180</v>
      </c>
      <c r="G103" s="91">
        <f t="shared" si="12"/>
        <v>175</v>
      </c>
      <c r="H103" s="91">
        <f t="shared" si="10"/>
        <v>175</v>
      </c>
      <c r="I103" s="91">
        <v>170</v>
      </c>
      <c r="J103" s="110">
        <f t="shared" si="11"/>
        <v>102.94117647058823</v>
      </c>
    </row>
    <row r="104" spans="1:10" ht="21" customHeight="1" x14ac:dyDescent="0.2">
      <c r="A104" s="33">
        <v>102</v>
      </c>
      <c r="B104" s="68" t="s">
        <v>115</v>
      </c>
      <c r="C104" s="57" t="s">
        <v>2</v>
      </c>
      <c r="D104" s="169">
        <v>981</v>
      </c>
      <c r="E104" s="169">
        <v>0</v>
      </c>
      <c r="F104" s="169"/>
      <c r="G104" s="91">
        <f t="shared" si="12"/>
        <v>981</v>
      </c>
      <c r="H104" s="91">
        <f t="shared" si="10"/>
        <v>981</v>
      </c>
      <c r="I104" s="91">
        <v>839.85</v>
      </c>
      <c r="J104" s="110">
        <f t="shared" si="11"/>
        <v>116.8065726022504</v>
      </c>
    </row>
    <row r="105" spans="1:10" ht="21" customHeight="1" x14ac:dyDescent="0.2">
      <c r="A105" s="33">
        <v>103</v>
      </c>
      <c r="B105" s="68" t="s">
        <v>131</v>
      </c>
      <c r="C105" s="57" t="s">
        <v>2</v>
      </c>
      <c r="D105" s="169">
        <v>404.6</v>
      </c>
      <c r="E105" s="169">
        <v>498</v>
      </c>
      <c r="F105" s="169">
        <v>0</v>
      </c>
      <c r="G105" s="91">
        <f t="shared" si="12"/>
        <v>451.3</v>
      </c>
      <c r="H105" s="91">
        <f t="shared" si="10"/>
        <v>451.3</v>
      </c>
      <c r="I105" s="91">
        <v>417.45333333333338</v>
      </c>
      <c r="J105" s="110">
        <f t="shared" si="11"/>
        <v>108.10789229933884</v>
      </c>
    </row>
    <row r="106" spans="1:10" ht="21" customHeight="1" x14ac:dyDescent="0.2">
      <c r="A106" s="33">
        <v>104</v>
      </c>
      <c r="B106" s="68" t="s">
        <v>132</v>
      </c>
      <c r="C106" s="57" t="s">
        <v>2</v>
      </c>
      <c r="D106" s="169">
        <v>497.52</v>
      </c>
      <c r="E106" s="169">
        <v>536.84</v>
      </c>
      <c r="F106" s="169">
        <v>402.94</v>
      </c>
      <c r="G106" s="91">
        <f t="shared" si="12"/>
        <v>479.10000000000008</v>
      </c>
      <c r="H106" s="91">
        <f t="shared" si="10"/>
        <v>479.10000000000008</v>
      </c>
      <c r="I106" s="91">
        <v>462.6</v>
      </c>
      <c r="J106" s="110">
        <f t="shared" si="11"/>
        <v>103.5667963683528</v>
      </c>
    </row>
    <row r="107" spans="1:10" ht="21" customHeight="1" x14ac:dyDescent="0.2">
      <c r="A107" s="33">
        <v>105</v>
      </c>
      <c r="B107" s="68" t="s">
        <v>87</v>
      </c>
      <c r="C107" s="57" t="s">
        <v>2</v>
      </c>
      <c r="D107" s="169"/>
      <c r="E107" s="169">
        <v>292</v>
      </c>
      <c r="F107" s="169">
        <v>299</v>
      </c>
      <c r="G107" s="91">
        <f t="shared" si="12"/>
        <v>295.5</v>
      </c>
      <c r="H107" s="91">
        <f t="shared" si="10"/>
        <v>295.5</v>
      </c>
      <c r="I107" s="91">
        <v>293</v>
      </c>
      <c r="J107" s="110">
        <f t="shared" si="11"/>
        <v>100.85324232081912</v>
      </c>
    </row>
    <row r="108" spans="1:10" ht="21" customHeight="1" x14ac:dyDescent="0.2">
      <c r="A108" s="33">
        <v>106</v>
      </c>
      <c r="B108" s="68" t="s">
        <v>51</v>
      </c>
      <c r="C108" s="57" t="s">
        <v>2</v>
      </c>
      <c r="D108" s="169"/>
      <c r="E108" s="169"/>
      <c r="F108" s="169">
        <v>315</v>
      </c>
      <c r="G108" s="91">
        <f t="shared" si="12"/>
        <v>315</v>
      </c>
      <c r="H108" s="91">
        <f t="shared" si="10"/>
        <v>315</v>
      </c>
      <c r="I108" s="91">
        <v>273.66666666666669</v>
      </c>
      <c r="J108" s="152">
        <f t="shared" si="11"/>
        <v>115.1035322777101</v>
      </c>
    </row>
    <row r="109" spans="1:10" ht="30" customHeight="1" x14ac:dyDescent="0.2">
      <c r="A109" s="33">
        <v>107</v>
      </c>
      <c r="B109" s="68" t="s">
        <v>116</v>
      </c>
      <c r="C109" s="57" t="s">
        <v>2</v>
      </c>
      <c r="D109" s="169">
        <v>241.17</v>
      </c>
      <c r="E109" s="169">
        <v>0</v>
      </c>
      <c r="F109" s="187"/>
      <c r="G109" s="91">
        <f t="shared" si="12"/>
        <v>241.17</v>
      </c>
      <c r="H109" s="91">
        <f t="shared" si="10"/>
        <v>241.17</v>
      </c>
      <c r="I109" s="91">
        <v>227.94</v>
      </c>
      <c r="J109" s="110">
        <f t="shared" si="11"/>
        <v>105.80415898920768</v>
      </c>
    </row>
    <row r="110" spans="1:10" ht="21" customHeight="1" x14ac:dyDescent="0.2">
      <c r="A110" s="33">
        <v>108</v>
      </c>
      <c r="B110" s="68" t="s">
        <v>54</v>
      </c>
      <c r="C110" s="57" t="s">
        <v>2</v>
      </c>
      <c r="D110" s="169"/>
      <c r="E110" s="169">
        <v>218.05</v>
      </c>
      <c r="F110" s="169">
        <v>0</v>
      </c>
      <c r="G110" s="91">
        <f t="shared" si="12"/>
        <v>218.05</v>
      </c>
      <c r="H110" s="91">
        <f t="shared" si="10"/>
        <v>218.05</v>
      </c>
      <c r="I110" s="91">
        <v>204.86</v>
      </c>
      <c r="J110" s="110">
        <f t="shared" si="11"/>
        <v>106.43854339548959</v>
      </c>
    </row>
    <row r="111" spans="1:10" ht="21" customHeight="1" x14ac:dyDescent="0.2">
      <c r="A111" s="33">
        <v>109</v>
      </c>
      <c r="B111" s="68" t="s">
        <v>117</v>
      </c>
      <c r="C111" s="57" t="s">
        <v>2</v>
      </c>
      <c r="D111" s="169">
        <v>374.13</v>
      </c>
      <c r="E111" s="169">
        <v>300</v>
      </c>
      <c r="F111" s="169"/>
      <c r="G111" s="91">
        <f t="shared" si="12"/>
        <v>337.065</v>
      </c>
      <c r="H111" s="91">
        <f t="shared" si="10"/>
        <v>337.065</v>
      </c>
      <c r="I111" s="91">
        <v>322.40666666666669</v>
      </c>
      <c r="J111" s="110">
        <f t="shared" si="11"/>
        <v>104.54653543144268</v>
      </c>
    </row>
    <row r="112" spans="1:10" ht="21" customHeight="1" x14ac:dyDescent="0.2">
      <c r="A112" s="33">
        <v>110</v>
      </c>
      <c r="B112" s="68" t="s">
        <v>118</v>
      </c>
      <c r="C112" s="57" t="s">
        <v>2</v>
      </c>
      <c r="D112" s="183">
        <v>68</v>
      </c>
      <c r="E112" s="183">
        <v>0</v>
      </c>
      <c r="F112" s="191">
        <v>73.33</v>
      </c>
      <c r="G112" s="91">
        <f t="shared" si="12"/>
        <v>70.664999999999992</v>
      </c>
      <c r="H112" s="91">
        <f t="shared" si="10"/>
        <v>70.664999999999992</v>
      </c>
      <c r="I112" s="91">
        <v>70.435000000000002</v>
      </c>
      <c r="J112" s="110">
        <f t="shared" si="11"/>
        <v>100.32654220203024</v>
      </c>
    </row>
    <row r="113" spans="1:10" ht="21" customHeight="1" x14ac:dyDescent="0.2">
      <c r="A113" s="33">
        <v>111</v>
      </c>
      <c r="B113" s="68" t="s">
        <v>56</v>
      </c>
      <c r="C113" s="57" t="s">
        <v>2</v>
      </c>
      <c r="D113" s="191">
        <v>70</v>
      </c>
      <c r="E113" s="183">
        <v>0</v>
      </c>
      <c r="F113" s="183">
        <v>67.5</v>
      </c>
      <c r="G113" s="91">
        <f t="shared" si="12"/>
        <v>68.75</v>
      </c>
      <c r="H113" s="91">
        <f t="shared" si="10"/>
        <v>68.75</v>
      </c>
      <c r="I113" s="91">
        <v>67.5</v>
      </c>
      <c r="J113" s="110">
        <f t="shared" si="11"/>
        <v>101.85185185185186</v>
      </c>
    </row>
    <row r="114" spans="1:10" ht="21" customHeight="1" x14ac:dyDescent="0.2">
      <c r="A114" s="33">
        <v>112</v>
      </c>
      <c r="B114" s="86" t="s">
        <v>166</v>
      </c>
      <c r="C114" s="87" t="s">
        <v>61</v>
      </c>
      <c r="D114" s="169">
        <v>2.1800000000000002</v>
      </c>
      <c r="E114" s="169">
        <v>2.14</v>
      </c>
      <c r="F114" s="169"/>
      <c r="G114" s="91">
        <f t="shared" si="12"/>
        <v>2.16</v>
      </c>
      <c r="H114" s="91">
        <f t="shared" si="10"/>
        <v>2.16</v>
      </c>
      <c r="I114" s="91">
        <v>2.34</v>
      </c>
      <c r="J114" s="110">
        <f t="shared" si="11"/>
        <v>92.307692307692321</v>
      </c>
    </row>
    <row r="115" spans="1:10" ht="21" customHeight="1" x14ac:dyDescent="0.2">
      <c r="A115" s="33">
        <v>113</v>
      </c>
      <c r="B115" s="68" t="s">
        <v>57</v>
      </c>
      <c r="C115" s="57" t="s">
        <v>2</v>
      </c>
      <c r="D115" s="169">
        <v>1000</v>
      </c>
      <c r="E115" s="187">
        <v>1150</v>
      </c>
      <c r="F115" s="187">
        <v>770</v>
      </c>
      <c r="G115" s="91">
        <f t="shared" si="12"/>
        <v>973.33333333333337</v>
      </c>
      <c r="H115" s="91">
        <f t="shared" si="10"/>
        <v>973.33333333333337</v>
      </c>
      <c r="I115" s="91">
        <v>1080</v>
      </c>
      <c r="J115" s="110">
        <f t="shared" si="11"/>
        <v>90.123456790123456</v>
      </c>
    </row>
    <row r="116" spans="1:10" ht="21" customHeight="1" x14ac:dyDescent="0.2">
      <c r="A116" s="33">
        <v>114</v>
      </c>
      <c r="B116" s="68" t="s">
        <v>74</v>
      </c>
      <c r="C116" s="57" t="s">
        <v>2</v>
      </c>
      <c r="D116" s="169">
        <v>0</v>
      </c>
      <c r="E116" s="169">
        <v>0</v>
      </c>
      <c r="F116" s="169">
        <v>0</v>
      </c>
      <c r="G116" s="91" t="e">
        <f t="shared" si="12"/>
        <v>#DIV/0!</v>
      </c>
      <c r="H116" s="91" t="str">
        <f t="shared" ref="H116:H123" si="13">IFERROR(G116,"")</f>
        <v/>
      </c>
      <c r="I116" s="91" t="s">
        <v>204</v>
      </c>
      <c r="J116" s="110" t="e">
        <f t="shared" ref="J116:J123" si="14">H116/I116*100</f>
        <v>#VALUE!</v>
      </c>
    </row>
    <row r="117" spans="1:10" ht="21" customHeight="1" x14ac:dyDescent="0.2">
      <c r="A117" s="33">
        <v>115</v>
      </c>
      <c r="B117" s="68" t="s">
        <v>38</v>
      </c>
      <c r="C117" s="57" t="s">
        <v>2</v>
      </c>
      <c r="D117" s="169">
        <v>330</v>
      </c>
      <c r="E117" s="169">
        <v>0</v>
      </c>
      <c r="F117" s="169">
        <v>0</v>
      </c>
      <c r="G117" s="91">
        <f t="shared" ref="G117:G123" si="15">AVERAGEIF(D117:F117,"&gt;0")</f>
        <v>330</v>
      </c>
      <c r="H117" s="91">
        <f t="shared" si="13"/>
        <v>330</v>
      </c>
      <c r="I117" s="91">
        <v>330</v>
      </c>
      <c r="J117" s="110">
        <f t="shared" si="14"/>
        <v>100</v>
      </c>
    </row>
    <row r="118" spans="1:10" ht="21" customHeight="1" x14ac:dyDescent="0.2">
      <c r="A118" s="33">
        <v>116</v>
      </c>
      <c r="B118" s="68" t="s">
        <v>119</v>
      </c>
      <c r="C118" s="57" t="s">
        <v>2</v>
      </c>
      <c r="D118" s="169">
        <v>420</v>
      </c>
      <c r="E118" s="169">
        <v>390</v>
      </c>
      <c r="F118" s="169"/>
      <c r="G118" s="91">
        <f t="shared" si="15"/>
        <v>405</v>
      </c>
      <c r="H118" s="91">
        <f t="shared" si="13"/>
        <v>405</v>
      </c>
      <c r="I118" s="91">
        <v>383</v>
      </c>
      <c r="J118" s="110">
        <f t="shared" si="14"/>
        <v>105.74412532637076</v>
      </c>
    </row>
    <row r="119" spans="1:10" ht="21" customHeight="1" x14ac:dyDescent="0.2">
      <c r="A119" s="33">
        <v>117</v>
      </c>
      <c r="B119" s="68" t="s">
        <v>133</v>
      </c>
      <c r="C119" s="57" t="s">
        <v>2</v>
      </c>
      <c r="D119" s="169">
        <v>360</v>
      </c>
      <c r="E119" s="169">
        <v>0</v>
      </c>
      <c r="F119" s="169">
        <v>0</v>
      </c>
      <c r="G119" s="91">
        <f t="shared" si="15"/>
        <v>360</v>
      </c>
      <c r="H119" s="91">
        <f t="shared" si="13"/>
        <v>360</v>
      </c>
      <c r="I119" s="91">
        <v>360</v>
      </c>
      <c r="J119" s="110">
        <f t="shared" si="14"/>
        <v>100</v>
      </c>
    </row>
    <row r="120" spans="1:10" ht="21" customHeight="1" x14ac:dyDescent="0.2">
      <c r="A120" s="33">
        <v>118</v>
      </c>
      <c r="B120" s="68" t="s">
        <v>48</v>
      </c>
      <c r="C120" s="57" t="s">
        <v>2</v>
      </c>
      <c r="D120" s="169">
        <v>0</v>
      </c>
      <c r="E120" s="169">
        <v>0</v>
      </c>
      <c r="F120" s="169">
        <v>0</v>
      </c>
      <c r="G120" s="91" t="e">
        <f t="shared" si="15"/>
        <v>#DIV/0!</v>
      </c>
      <c r="H120" s="91" t="str">
        <f t="shared" si="13"/>
        <v/>
      </c>
      <c r="I120" s="91" t="s">
        <v>204</v>
      </c>
      <c r="J120" s="110" t="e">
        <f t="shared" si="14"/>
        <v>#VALUE!</v>
      </c>
    </row>
    <row r="121" spans="1:10" ht="21" customHeight="1" x14ac:dyDescent="0.2">
      <c r="A121" s="33">
        <v>119</v>
      </c>
      <c r="B121" s="68" t="s">
        <v>47</v>
      </c>
      <c r="C121" s="57" t="s">
        <v>2</v>
      </c>
      <c r="D121" s="168">
        <v>0</v>
      </c>
      <c r="E121" s="168">
        <v>0</v>
      </c>
      <c r="F121" s="168">
        <v>0</v>
      </c>
      <c r="G121" s="91" t="e">
        <f t="shared" si="15"/>
        <v>#DIV/0!</v>
      </c>
      <c r="H121" s="91" t="str">
        <f t="shared" si="13"/>
        <v/>
      </c>
      <c r="I121" s="91" t="s">
        <v>204</v>
      </c>
      <c r="J121" s="110" t="e">
        <f t="shared" si="14"/>
        <v>#VALUE!</v>
      </c>
    </row>
    <row r="122" spans="1:10" ht="21" customHeight="1" x14ac:dyDescent="0.2">
      <c r="A122" s="33">
        <v>120</v>
      </c>
      <c r="B122" s="68" t="s">
        <v>120</v>
      </c>
      <c r="C122" s="57" t="s">
        <v>2</v>
      </c>
      <c r="D122" s="168">
        <v>210</v>
      </c>
      <c r="E122" s="168">
        <v>203</v>
      </c>
      <c r="F122" s="168">
        <v>183</v>
      </c>
      <c r="G122" s="91">
        <f t="shared" si="15"/>
        <v>198.66666666666666</v>
      </c>
      <c r="H122" s="91">
        <f t="shared" si="13"/>
        <v>198.66666666666666</v>
      </c>
      <c r="I122" s="91">
        <v>160</v>
      </c>
      <c r="J122" s="110">
        <f t="shared" si="14"/>
        <v>124.16666666666667</v>
      </c>
    </row>
    <row r="123" spans="1:10" ht="21" customHeight="1" x14ac:dyDescent="0.2">
      <c r="A123" s="33">
        <v>121</v>
      </c>
      <c r="B123" s="55" t="s">
        <v>88</v>
      </c>
      <c r="C123" s="54" t="s">
        <v>61</v>
      </c>
      <c r="D123" s="131">
        <v>14.73</v>
      </c>
      <c r="E123" s="131">
        <v>15.74</v>
      </c>
      <c r="F123" s="131">
        <v>14.7</v>
      </c>
      <c r="G123" s="91">
        <f t="shared" si="15"/>
        <v>15.056666666666667</v>
      </c>
      <c r="H123" s="91">
        <f t="shared" si="13"/>
        <v>15.056666666666667</v>
      </c>
      <c r="I123" s="91">
        <v>16.366666666666667</v>
      </c>
      <c r="J123" s="152">
        <f t="shared" si="14"/>
        <v>91.995926680244395</v>
      </c>
    </row>
  </sheetData>
  <sortState ref="A4:J138">
    <sortCondition ref="A3"/>
  </sortState>
  <phoneticPr fontId="0" type="noConversion"/>
  <printOptions horizontalCentered="1" verticalCentered="1"/>
  <pageMargins left="0.59055118110236227" right="0" top="0.19685039370078741" bottom="0.51181102362204722" header="0.11811023622047245" footer="0.11811023622047245"/>
  <pageSetup paperSize="9" scale="76" orientation="portrait" r:id="rId1"/>
  <headerFooter alignWithMargins="0">
    <oddHeader>&amp;L&amp;9&amp;F&amp;C&amp;9&amp;P&amp;R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00B050"/>
  </sheetPr>
  <dimension ref="A1:K123"/>
  <sheetViews>
    <sheetView view="pageBreakPreview" zoomScale="80" zoomScaleNormal="90" zoomScaleSheetLayoutView="80" workbookViewId="0">
      <pane xSplit="2" ySplit="2" topLeftCell="C96" activePane="bottomRight" state="frozen"/>
      <selection activeCell="G18" sqref="G18"/>
      <selection pane="topRight" activeCell="G18" sqref="G18"/>
      <selection pane="bottomLeft" activeCell="G18" sqref="G18"/>
      <selection pane="bottomRight" activeCell="E115" sqref="E115"/>
    </sheetView>
  </sheetViews>
  <sheetFormatPr defaultColWidth="9" defaultRowHeight="21" customHeight="1" x14ac:dyDescent="0.25"/>
  <cols>
    <col min="1" max="1" width="6.75" style="1" customWidth="1"/>
    <col min="2" max="2" width="29.875" style="7" customWidth="1"/>
    <col min="3" max="3" width="10.625" style="7" customWidth="1"/>
    <col min="4" max="6" width="10.625" style="9" customWidth="1"/>
    <col min="7" max="8" width="10.625" style="73" customWidth="1"/>
    <col min="9" max="9" width="9" style="13"/>
    <col min="10" max="10" width="9" style="1"/>
    <col min="11" max="11" width="8.75" customWidth="1"/>
    <col min="12" max="16384" width="9" style="1"/>
  </cols>
  <sheetData>
    <row r="1" spans="1:10" s="2" customFormat="1" ht="85.5" customHeight="1" x14ac:dyDescent="0.2">
      <c r="B1" s="21" t="s">
        <v>66</v>
      </c>
      <c r="C1" s="25"/>
      <c r="D1" s="10"/>
      <c r="F1" s="10"/>
      <c r="G1" s="71"/>
      <c r="H1" s="71"/>
      <c r="I1" s="12"/>
    </row>
    <row r="2" spans="1:10" s="3" customFormat="1" ht="37.5" customHeight="1" x14ac:dyDescent="0.2">
      <c r="A2" s="33" t="s">
        <v>79</v>
      </c>
      <c r="B2" s="23" t="s">
        <v>0</v>
      </c>
      <c r="C2" s="23" t="s">
        <v>1</v>
      </c>
      <c r="D2" s="82" t="s">
        <v>176</v>
      </c>
      <c r="E2" s="82" t="s">
        <v>177</v>
      </c>
      <c r="F2" s="82" t="s">
        <v>178</v>
      </c>
      <c r="H2" s="74" t="s">
        <v>3</v>
      </c>
      <c r="I2" s="120" t="s">
        <v>92</v>
      </c>
      <c r="J2" s="121" t="s">
        <v>72</v>
      </c>
    </row>
    <row r="3" spans="1:10" s="3" customFormat="1" ht="24.95" customHeight="1" x14ac:dyDescent="0.2">
      <c r="A3" s="33">
        <v>1</v>
      </c>
      <c r="B3" s="55" t="s">
        <v>96</v>
      </c>
      <c r="C3" s="56" t="s">
        <v>2</v>
      </c>
      <c r="D3" s="167"/>
      <c r="E3" s="167"/>
      <c r="F3" s="167"/>
      <c r="G3" s="93" t="e">
        <f t="shared" ref="G3:G29" si="0">AVERAGEIF(D3:F3,"&gt;0")</f>
        <v>#DIV/0!</v>
      </c>
      <c r="H3" s="93" t="str">
        <f t="shared" ref="H3:H29" si="1">IFERROR(G3,"")</f>
        <v/>
      </c>
      <c r="I3" s="93" t="s">
        <v>204</v>
      </c>
      <c r="J3" s="122" t="e">
        <f>H3/I3*100</f>
        <v>#VALUE!</v>
      </c>
    </row>
    <row r="4" spans="1:10" ht="24.95" customHeight="1" x14ac:dyDescent="0.25">
      <c r="A4" s="33">
        <v>2</v>
      </c>
      <c r="B4" s="55" t="s">
        <v>34</v>
      </c>
      <c r="C4" s="54" t="s">
        <v>2</v>
      </c>
      <c r="D4" s="167">
        <v>259</v>
      </c>
      <c r="E4" s="187"/>
      <c r="F4" s="167">
        <v>269</v>
      </c>
      <c r="G4" s="93">
        <f t="shared" si="0"/>
        <v>264</v>
      </c>
      <c r="H4" s="93">
        <f>IFERROR(G4,"")</f>
        <v>264</v>
      </c>
      <c r="I4" s="93" t="s">
        <v>204</v>
      </c>
      <c r="J4" s="122" t="e">
        <f t="shared" ref="J4:J59" si="2">H4/I4*100</f>
        <v>#VALUE!</v>
      </c>
    </row>
    <row r="5" spans="1:10" ht="24.95" customHeight="1" x14ac:dyDescent="0.25">
      <c r="A5" s="33">
        <v>3</v>
      </c>
      <c r="B5" s="55" t="s">
        <v>97</v>
      </c>
      <c r="C5" s="54" t="s">
        <v>2</v>
      </c>
      <c r="D5" s="167">
        <v>175</v>
      </c>
      <c r="E5" s="167">
        <v>150</v>
      </c>
      <c r="F5" s="167">
        <v>155</v>
      </c>
      <c r="G5" s="93">
        <f t="shared" si="0"/>
        <v>160</v>
      </c>
      <c r="H5" s="93">
        <f t="shared" si="1"/>
        <v>160</v>
      </c>
      <c r="I5" s="93">
        <v>185</v>
      </c>
      <c r="J5" s="122">
        <f t="shared" si="2"/>
        <v>86.486486486486484</v>
      </c>
    </row>
    <row r="6" spans="1:10" ht="24.95" customHeight="1" x14ac:dyDescent="0.25">
      <c r="A6" s="33">
        <v>4</v>
      </c>
      <c r="B6" s="151" t="s">
        <v>147</v>
      </c>
      <c r="C6" s="153" t="s">
        <v>2</v>
      </c>
      <c r="D6" s="167"/>
      <c r="E6" s="167"/>
      <c r="F6" s="167"/>
      <c r="G6" s="93" t="e">
        <f t="shared" si="0"/>
        <v>#DIV/0!</v>
      </c>
      <c r="H6" s="93" t="str">
        <f t="shared" si="1"/>
        <v/>
      </c>
      <c r="I6" s="93" t="s">
        <v>204</v>
      </c>
      <c r="J6" s="122" t="e">
        <f t="shared" si="2"/>
        <v>#VALUE!</v>
      </c>
    </row>
    <row r="7" spans="1:10" s="3" customFormat="1" ht="24.95" customHeight="1" x14ac:dyDescent="0.2">
      <c r="A7" s="33">
        <v>5</v>
      </c>
      <c r="B7" s="151" t="s">
        <v>122</v>
      </c>
      <c r="C7" s="81" t="s">
        <v>2</v>
      </c>
      <c r="D7" s="167">
        <v>217</v>
      </c>
      <c r="E7" s="167">
        <v>206</v>
      </c>
      <c r="F7" s="167">
        <v>205</v>
      </c>
      <c r="G7" s="93">
        <f t="shared" si="0"/>
        <v>209.33333333333334</v>
      </c>
      <c r="H7" s="93">
        <f t="shared" si="1"/>
        <v>209.33333333333334</v>
      </c>
      <c r="I7" s="93">
        <v>219</v>
      </c>
      <c r="J7" s="122">
        <f t="shared" si="2"/>
        <v>95.585996955859969</v>
      </c>
    </row>
    <row r="8" spans="1:10" ht="24.95" customHeight="1" x14ac:dyDescent="0.25">
      <c r="A8" s="33">
        <v>6</v>
      </c>
      <c r="B8" s="68" t="s">
        <v>43</v>
      </c>
      <c r="C8" s="57" t="s">
        <v>2</v>
      </c>
      <c r="D8" s="169">
        <v>296</v>
      </c>
      <c r="E8" s="169">
        <v>297</v>
      </c>
      <c r="F8" s="169">
        <v>300</v>
      </c>
      <c r="G8" s="93">
        <f t="shared" si="0"/>
        <v>297.66666666666669</v>
      </c>
      <c r="H8" s="93">
        <f t="shared" si="1"/>
        <v>297.66666666666669</v>
      </c>
      <c r="I8" s="93">
        <v>293.33333333333331</v>
      </c>
      <c r="J8" s="122">
        <f t="shared" si="2"/>
        <v>101.47727272727273</v>
      </c>
    </row>
    <row r="9" spans="1:10" ht="24.95" customHeight="1" x14ac:dyDescent="0.25">
      <c r="A9" s="33">
        <v>7</v>
      </c>
      <c r="B9" s="68" t="s">
        <v>45</v>
      </c>
      <c r="C9" s="57" t="s">
        <v>2</v>
      </c>
      <c r="D9" s="169"/>
      <c r="E9" s="169"/>
      <c r="F9" s="169"/>
      <c r="G9" s="93" t="e">
        <f t="shared" si="0"/>
        <v>#DIV/0!</v>
      </c>
      <c r="H9" s="93" t="str">
        <f t="shared" si="1"/>
        <v/>
      </c>
      <c r="I9" s="93" t="s">
        <v>204</v>
      </c>
      <c r="J9" s="122" t="e">
        <f t="shared" si="2"/>
        <v>#VALUE!</v>
      </c>
    </row>
    <row r="10" spans="1:10" ht="24.95" customHeight="1" x14ac:dyDescent="0.25">
      <c r="A10" s="33">
        <v>8</v>
      </c>
      <c r="B10" s="68" t="s">
        <v>123</v>
      </c>
      <c r="C10" s="57" t="s">
        <v>2</v>
      </c>
      <c r="D10" s="169"/>
      <c r="E10" s="169"/>
      <c r="F10" s="168"/>
      <c r="G10" s="93" t="e">
        <f t="shared" si="0"/>
        <v>#DIV/0!</v>
      </c>
      <c r="H10" s="93" t="str">
        <f t="shared" si="1"/>
        <v/>
      </c>
      <c r="I10" s="93">
        <v>254.66666666666666</v>
      </c>
      <c r="J10" s="156" t="e">
        <f t="shared" si="2"/>
        <v>#VALUE!</v>
      </c>
    </row>
    <row r="11" spans="1:10" ht="24.95" customHeight="1" x14ac:dyDescent="0.25">
      <c r="A11" s="33">
        <v>9</v>
      </c>
      <c r="B11" s="68" t="s">
        <v>124</v>
      </c>
      <c r="C11" s="57" t="s">
        <v>2</v>
      </c>
      <c r="D11" s="169"/>
      <c r="E11" s="169"/>
      <c r="F11" s="169"/>
      <c r="G11" s="93" t="e">
        <f t="shared" si="0"/>
        <v>#DIV/0!</v>
      </c>
      <c r="H11" s="93" t="str">
        <f t="shared" si="1"/>
        <v/>
      </c>
      <c r="I11" s="93" t="s">
        <v>204</v>
      </c>
      <c r="J11" s="122" t="e">
        <f t="shared" si="2"/>
        <v>#VALUE!</v>
      </c>
    </row>
    <row r="12" spans="1:10" ht="24.95" customHeight="1" x14ac:dyDescent="0.25">
      <c r="A12" s="33">
        <v>10</v>
      </c>
      <c r="B12" s="68" t="s">
        <v>125</v>
      </c>
      <c r="C12" s="57" t="s">
        <v>89</v>
      </c>
      <c r="D12" s="169">
        <v>21</v>
      </c>
      <c r="E12" s="169">
        <v>20</v>
      </c>
      <c r="F12" s="169">
        <v>19</v>
      </c>
      <c r="G12" s="93">
        <f t="shared" si="0"/>
        <v>20</v>
      </c>
      <c r="H12" s="93">
        <f t="shared" si="1"/>
        <v>20</v>
      </c>
      <c r="I12" s="93">
        <v>21.333333333333332</v>
      </c>
      <c r="J12" s="122">
        <f t="shared" si="2"/>
        <v>93.75</v>
      </c>
    </row>
    <row r="13" spans="1:10" ht="24.95" customHeight="1" x14ac:dyDescent="0.25">
      <c r="A13" s="33">
        <v>11</v>
      </c>
      <c r="B13" s="68" t="s">
        <v>83</v>
      </c>
      <c r="C13" s="57" t="s">
        <v>2</v>
      </c>
      <c r="D13" s="169">
        <v>308</v>
      </c>
      <c r="E13" s="169">
        <v>297</v>
      </c>
      <c r="F13" s="169"/>
      <c r="G13" s="93">
        <f t="shared" si="0"/>
        <v>302.5</v>
      </c>
      <c r="H13" s="93">
        <f t="shared" si="1"/>
        <v>302.5</v>
      </c>
      <c r="I13" s="93" t="s">
        <v>204</v>
      </c>
      <c r="J13" s="122" t="e">
        <f t="shared" si="2"/>
        <v>#VALUE!</v>
      </c>
    </row>
    <row r="14" spans="1:10" ht="36.75" customHeight="1" x14ac:dyDescent="0.25">
      <c r="A14" s="33">
        <v>12</v>
      </c>
      <c r="B14" s="151" t="s">
        <v>98</v>
      </c>
      <c r="C14" s="81" t="s">
        <v>2</v>
      </c>
      <c r="D14" s="169"/>
      <c r="E14" s="169">
        <v>351</v>
      </c>
      <c r="F14" s="169"/>
      <c r="G14" s="93">
        <f t="shared" si="0"/>
        <v>351</v>
      </c>
      <c r="H14" s="93">
        <f t="shared" si="1"/>
        <v>351</v>
      </c>
      <c r="I14" s="93">
        <v>330</v>
      </c>
      <c r="J14" s="156">
        <f t="shared" si="2"/>
        <v>106.36363636363637</v>
      </c>
    </row>
    <row r="15" spans="1:10" ht="34.5" customHeight="1" x14ac:dyDescent="0.25">
      <c r="A15" s="33">
        <v>13</v>
      </c>
      <c r="B15" s="151" t="s">
        <v>32</v>
      </c>
      <c r="C15" s="81" t="s">
        <v>2</v>
      </c>
      <c r="D15" s="169">
        <v>567</v>
      </c>
      <c r="E15" s="169">
        <v>161</v>
      </c>
      <c r="F15" s="169"/>
      <c r="G15" s="93">
        <f t="shared" si="0"/>
        <v>364</v>
      </c>
      <c r="H15" s="93">
        <f t="shared" si="1"/>
        <v>364</v>
      </c>
      <c r="I15" s="93">
        <v>350</v>
      </c>
      <c r="J15" s="122">
        <f t="shared" si="2"/>
        <v>104</v>
      </c>
    </row>
    <row r="16" spans="1:10" ht="24.95" customHeight="1" x14ac:dyDescent="0.25">
      <c r="A16" s="33">
        <v>14</v>
      </c>
      <c r="B16" s="151" t="s">
        <v>84</v>
      </c>
      <c r="C16" s="81" t="s">
        <v>2</v>
      </c>
      <c r="D16" s="169">
        <v>138</v>
      </c>
      <c r="E16" s="187">
        <v>95</v>
      </c>
      <c r="F16" s="187">
        <v>200</v>
      </c>
      <c r="G16" s="93">
        <f t="shared" si="0"/>
        <v>144.33333333333334</v>
      </c>
      <c r="H16" s="93">
        <f t="shared" si="1"/>
        <v>144.33333333333334</v>
      </c>
      <c r="I16" s="93">
        <v>160</v>
      </c>
      <c r="J16" s="122">
        <f t="shared" si="2"/>
        <v>90.208333333333329</v>
      </c>
    </row>
    <row r="17" spans="1:10" ht="39" customHeight="1" x14ac:dyDescent="0.25">
      <c r="A17" s="33">
        <v>15</v>
      </c>
      <c r="B17" s="151" t="s">
        <v>19</v>
      </c>
      <c r="C17" s="81" t="s">
        <v>2</v>
      </c>
      <c r="D17" s="169">
        <v>1818</v>
      </c>
      <c r="E17" s="169">
        <v>1727</v>
      </c>
      <c r="F17" s="169">
        <v>1818</v>
      </c>
      <c r="G17" s="93">
        <f t="shared" si="0"/>
        <v>1787.6666666666667</v>
      </c>
      <c r="H17" s="93">
        <f t="shared" si="1"/>
        <v>1787.6666666666667</v>
      </c>
      <c r="I17" s="93">
        <v>1728.5</v>
      </c>
      <c r="J17" s="122">
        <f t="shared" si="2"/>
        <v>103.42300646032206</v>
      </c>
    </row>
    <row r="18" spans="1:10" ht="24.95" customHeight="1" x14ac:dyDescent="0.25">
      <c r="A18" s="33">
        <v>16</v>
      </c>
      <c r="B18" s="151" t="s">
        <v>148</v>
      </c>
      <c r="C18" s="153" t="s">
        <v>2</v>
      </c>
      <c r="D18" s="169"/>
      <c r="E18" s="169"/>
      <c r="F18" s="169"/>
      <c r="G18" s="93" t="e">
        <f t="shared" si="0"/>
        <v>#DIV/0!</v>
      </c>
      <c r="H18" s="93" t="str">
        <f t="shared" si="1"/>
        <v/>
      </c>
      <c r="I18" s="93" t="s">
        <v>204</v>
      </c>
      <c r="J18" s="122" t="e">
        <f t="shared" si="2"/>
        <v>#VALUE!</v>
      </c>
    </row>
    <row r="19" spans="1:10" ht="24.95" customHeight="1" x14ac:dyDescent="0.25">
      <c r="A19" s="33">
        <v>17</v>
      </c>
      <c r="B19" s="151" t="s">
        <v>53</v>
      </c>
      <c r="C19" s="81" t="s">
        <v>2</v>
      </c>
      <c r="D19" s="169">
        <v>137.5</v>
      </c>
      <c r="E19" s="168">
        <v>137.5</v>
      </c>
      <c r="F19" s="168">
        <v>195</v>
      </c>
      <c r="G19" s="93">
        <f t="shared" si="0"/>
        <v>156.66666666666666</v>
      </c>
      <c r="H19" s="93">
        <f t="shared" si="1"/>
        <v>156.66666666666666</v>
      </c>
      <c r="I19" s="93">
        <v>211.66666666666666</v>
      </c>
      <c r="J19" s="122">
        <f t="shared" si="2"/>
        <v>74.015748031496059</v>
      </c>
    </row>
    <row r="20" spans="1:10" ht="24.95" customHeight="1" x14ac:dyDescent="0.25">
      <c r="A20" s="33">
        <v>18</v>
      </c>
      <c r="B20" s="151" t="s">
        <v>60</v>
      </c>
      <c r="C20" s="81" t="s">
        <v>2</v>
      </c>
      <c r="D20" s="169"/>
      <c r="E20" s="169"/>
      <c r="F20" s="169"/>
      <c r="G20" s="93" t="e">
        <f t="shared" si="0"/>
        <v>#DIV/0!</v>
      </c>
      <c r="H20" s="93" t="str">
        <f t="shared" si="1"/>
        <v/>
      </c>
      <c r="I20" s="93">
        <v>1619.3333333333333</v>
      </c>
      <c r="J20" s="122" t="e">
        <f t="shared" si="2"/>
        <v>#VALUE!</v>
      </c>
    </row>
    <row r="21" spans="1:10" ht="24.95" customHeight="1" x14ac:dyDescent="0.25">
      <c r="A21" s="33">
        <v>19</v>
      </c>
      <c r="B21" s="151" t="s">
        <v>99</v>
      </c>
      <c r="C21" s="81" t="s">
        <v>2</v>
      </c>
      <c r="D21" s="169"/>
      <c r="E21" s="169">
        <v>349</v>
      </c>
      <c r="F21" s="169"/>
      <c r="G21" s="93">
        <f t="shared" si="0"/>
        <v>349</v>
      </c>
      <c r="H21" s="93">
        <f t="shared" si="1"/>
        <v>349</v>
      </c>
      <c r="I21" s="93">
        <v>334.66666666666669</v>
      </c>
      <c r="J21" s="122">
        <f t="shared" si="2"/>
        <v>104.2828685258964</v>
      </c>
    </row>
    <row r="22" spans="1:10" ht="24.95" customHeight="1" x14ac:dyDescent="0.25">
      <c r="A22" s="33">
        <v>20</v>
      </c>
      <c r="B22" s="151" t="s">
        <v>39</v>
      </c>
      <c r="C22" s="81" t="s">
        <v>2</v>
      </c>
      <c r="D22" s="169">
        <v>165</v>
      </c>
      <c r="E22" s="169">
        <v>455</v>
      </c>
      <c r="F22" s="169"/>
      <c r="G22" s="93">
        <f t="shared" si="0"/>
        <v>310</v>
      </c>
      <c r="H22" s="93">
        <f t="shared" si="1"/>
        <v>310</v>
      </c>
      <c r="I22" s="93">
        <v>250</v>
      </c>
      <c r="J22" s="122">
        <f t="shared" si="2"/>
        <v>124</v>
      </c>
    </row>
    <row r="23" spans="1:10" ht="24.95" customHeight="1" x14ac:dyDescent="0.25">
      <c r="A23" s="33">
        <v>21</v>
      </c>
      <c r="B23" s="151" t="s">
        <v>149</v>
      </c>
      <c r="C23" s="81" t="s">
        <v>2</v>
      </c>
      <c r="D23" s="169">
        <v>130</v>
      </c>
      <c r="E23" s="169">
        <v>0</v>
      </c>
      <c r="F23" s="169">
        <v>244</v>
      </c>
      <c r="G23" s="93">
        <f t="shared" si="0"/>
        <v>187</v>
      </c>
      <c r="H23" s="93">
        <f t="shared" si="1"/>
        <v>187</v>
      </c>
      <c r="I23" s="93">
        <v>135</v>
      </c>
      <c r="J23" s="122">
        <f t="shared" si="2"/>
        <v>138.5185185185185</v>
      </c>
    </row>
    <row r="24" spans="1:10" ht="24.95" customHeight="1" x14ac:dyDescent="0.25">
      <c r="A24" s="33">
        <v>22</v>
      </c>
      <c r="B24" s="151" t="s">
        <v>150</v>
      </c>
      <c r="C24" s="81" t="s">
        <v>151</v>
      </c>
      <c r="D24" s="169">
        <v>356.5</v>
      </c>
      <c r="E24" s="169">
        <v>243</v>
      </c>
      <c r="F24" s="169">
        <v>348</v>
      </c>
      <c r="G24" s="93">
        <f t="shared" si="0"/>
        <v>315.83333333333331</v>
      </c>
      <c r="H24" s="93">
        <f t="shared" si="1"/>
        <v>315.83333333333331</v>
      </c>
      <c r="I24" s="93">
        <v>312.5</v>
      </c>
      <c r="J24" s="122">
        <f t="shared" si="2"/>
        <v>101.06666666666666</v>
      </c>
    </row>
    <row r="25" spans="1:10" ht="24.95" customHeight="1" x14ac:dyDescent="0.25">
      <c r="A25" s="33">
        <v>23</v>
      </c>
      <c r="B25" s="151" t="s">
        <v>16</v>
      </c>
      <c r="C25" s="81" t="s">
        <v>2</v>
      </c>
      <c r="D25" s="169">
        <v>180</v>
      </c>
      <c r="E25" s="169">
        <v>255</v>
      </c>
      <c r="F25" s="169"/>
      <c r="G25" s="93">
        <f t="shared" si="0"/>
        <v>217.5</v>
      </c>
      <c r="H25" s="93">
        <f t="shared" si="1"/>
        <v>217.5</v>
      </c>
      <c r="I25" s="93">
        <v>211</v>
      </c>
      <c r="J25" s="122">
        <f t="shared" si="2"/>
        <v>103.08056872037913</v>
      </c>
    </row>
    <row r="26" spans="1:10" s="4" customFormat="1" ht="24.95" customHeight="1" x14ac:dyDescent="0.2">
      <c r="A26" s="33">
        <v>24</v>
      </c>
      <c r="B26" s="151" t="s">
        <v>58</v>
      </c>
      <c r="C26" s="81" t="s">
        <v>2</v>
      </c>
      <c r="D26" s="169"/>
      <c r="E26" s="169">
        <v>390</v>
      </c>
      <c r="F26" s="169">
        <v>430</v>
      </c>
      <c r="G26" s="93">
        <f t="shared" si="0"/>
        <v>410</v>
      </c>
      <c r="H26" s="93">
        <f t="shared" si="1"/>
        <v>410</v>
      </c>
      <c r="I26" s="93">
        <v>391</v>
      </c>
      <c r="J26" s="122">
        <f t="shared" si="2"/>
        <v>104.85933503836318</v>
      </c>
    </row>
    <row r="27" spans="1:10" s="4" customFormat="1" ht="24.95" customHeight="1" x14ac:dyDescent="0.2">
      <c r="A27" s="33">
        <v>25</v>
      </c>
      <c r="B27" s="151" t="s">
        <v>152</v>
      </c>
      <c r="C27" s="81" t="s">
        <v>2</v>
      </c>
      <c r="D27" s="169">
        <v>220</v>
      </c>
      <c r="E27" s="169"/>
      <c r="F27" s="169"/>
      <c r="G27" s="93">
        <f t="shared" si="0"/>
        <v>220</v>
      </c>
      <c r="H27" s="93">
        <f t="shared" si="1"/>
        <v>220</v>
      </c>
      <c r="I27" s="93">
        <v>223.5</v>
      </c>
      <c r="J27" s="122">
        <f t="shared" si="2"/>
        <v>98.434004474272925</v>
      </c>
    </row>
    <row r="28" spans="1:10" s="4" customFormat="1" ht="24.95" customHeight="1" x14ac:dyDescent="0.2">
      <c r="A28" s="33">
        <v>26</v>
      </c>
      <c r="B28" s="151" t="s">
        <v>50</v>
      </c>
      <c r="C28" s="81" t="s">
        <v>2</v>
      </c>
      <c r="D28" s="169">
        <v>48</v>
      </c>
      <c r="E28" s="169">
        <v>37</v>
      </c>
      <c r="F28" s="169">
        <v>40</v>
      </c>
      <c r="G28" s="93">
        <f t="shared" si="0"/>
        <v>41.666666666666664</v>
      </c>
      <c r="H28" s="93">
        <f t="shared" si="1"/>
        <v>41.666666666666664</v>
      </c>
      <c r="I28" s="93">
        <v>32.666666666666664</v>
      </c>
      <c r="J28" s="156">
        <f t="shared" si="2"/>
        <v>127.55102040816327</v>
      </c>
    </row>
    <row r="29" spans="1:10" ht="24.95" customHeight="1" x14ac:dyDescent="0.25">
      <c r="A29" s="33">
        <v>27</v>
      </c>
      <c r="B29" s="151" t="s">
        <v>126</v>
      </c>
      <c r="C29" s="81" t="s">
        <v>2</v>
      </c>
      <c r="D29" s="187">
        <v>24</v>
      </c>
      <c r="E29" s="169">
        <v>23</v>
      </c>
      <c r="F29" s="169"/>
      <c r="G29" s="93">
        <f t="shared" si="0"/>
        <v>23.5</v>
      </c>
      <c r="H29" s="93">
        <f t="shared" si="1"/>
        <v>23.5</v>
      </c>
      <c r="I29" s="93" t="s">
        <v>204</v>
      </c>
      <c r="J29" s="122" t="e">
        <f t="shared" si="2"/>
        <v>#VALUE!</v>
      </c>
    </row>
    <row r="30" spans="1:10" ht="24.95" customHeight="1" x14ac:dyDescent="0.25">
      <c r="A30" s="33">
        <v>28</v>
      </c>
      <c r="B30" s="151" t="s">
        <v>141</v>
      </c>
      <c r="C30" s="81" t="s">
        <v>89</v>
      </c>
      <c r="D30" s="169">
        <v>99</v>
      </c>
      <c r="E30" s="169">
        <v>96.25</v>
      </c>
      <c r="F30" s="169">
        <v>111</v>
      </c>
      <c r="G30" s="93">
        <f t="shared" ref="G30:G59" si="3">AVERAGEIF(D30:F30,"&gt;0")</f>
        <v>102.08333333333333</v>
      </c>
      <c r="H30" s="93">
        <f t="shared" ref="H30:H59" si="4">IFERROR(G30,"")</f>
        <v>102.08333333333333</v>
      </c>
      <c r="I30" s="93">
        <v>100.66666666666667</v>
      </c>
      <c r="J30" s="122">
        <f t="shared" si="2"/>
        <v>101.40728476821191</v>
      </c>
    </row>
    <row r="31" spans="1:10" ht="24.95" customHeight="1" x14ac:dyDescent="0.25">
      <c r="A31" s="33">
        <v>29</v>
      </c>
      <c r="B31" s="151" t="s">
        <v>41</v>
      </c>
      <c r="C31" s="81" t="s">
        <v>2</v>
      </c>
      <c r="D31" s="169">
        <v>250</v>
      </c>
      <c r="E31" s="187">
        <v>200</v>
      </c>
      <c r="F31" s="187">
        <v>210</v>
      </c>
      <c r="G31" s="93">
        <f t="shared" si="3"/>
        <v>220</v>
      </c>
      <c r="H31" s="93">
        <f t="shared" si="4"/>
        <v>220</v>
      </c>
      <c r="I31" s="93" t="s">
        <v>204</v>
      </c>
      <c r="J31" s="122" t="e">
        <f t="shared" si="2"/>
        <v>#VALUE!</v>
      </c>
    </row>
    <row r="32" spans="1:10" ht="24.95" customHeight="1" x14ac:dyDescent="0.25">
      <c r="A32" s="33">
        <v>30</v>
      </c>
      <c r="B32" s="151" t="s">
        <v>100</v>
      </c>
      <c r="C32" s="81" t="s">
        <v>2</v>
      </c>
      <c r="D32" s="169"/>
      <c r="E32" s="169"/>
      <c r="F32" s="169"/>
      <c r="G32" s="93" t="e">
        <f t="shared" si="3"/>
        <v>#DIV/0!</v>
      </c>
      <c r="H32" s="93" t="str">
        <f t="shared" si="4"/>
        <v/>
      </c>
      <c r="I32" s="93" t="s">
        <v>204</v>
      </c>
      <c r="J32" s="122" t="e">
        <f t="shared" si="2"/>
        <v>#VALUE!</v>
      </c>
    </row>
    <row r="33" spans="1:10" ht="24.95" customHeight="1" x14ac:dyDescent="0.25">
      <c r="A33" s="33">
        <v>31</v>
      </c>
      <c r="B33" s="151" t="s">
        <v>77</v>
      </c>
      <c r="C33" s="81" t="s">
        <v>2</v>
      </c>
      <c r="D33" s="169">
        <v>598</v>
      </c>
      <c r="E33" s="169"/>
      <c r="F33" s="169"/>
      <c r="G33" s="93">
        <f t="shared" si="3"/>
        <v>598</v>
      </c>
      <c r="H33" s="93">
        <f t="shared" si="4"/>
        <v>598</v>
      </c>
      <c r="I33" s="93">
        <v>634.33333333333337</v>
      </c>
      <c r="J33" s="122">
        <f t="shared" si="2"/>
        <v>94.272201786652644</v>
      </c>
    </row>
    <row r="34" spans="1:10" ht="24.95" customHeight="1" x14ac:dyDescent="0.25">
      <c r="A34" s="33">
        <v>32</v>
      </c>
      <c r="B34" s="151" t="s">
        <v>101</v>
      </c>
      <c r="C34" s="81" t="s">
        <v>2</v>
      </c>
      <c r="D34" s="170">
        <v>350</v>
      </c>
      <c r="E34" s="169">
        <v>379</v>
      </c>
      <c r="F34" s="169"/>
      <c r="G34" s="93">
        <f t="shared" si="3"/>
        <v>364.5</v>
      </c>
      <c r="H34" s="93">
        <f t="shared" si="4"/>
        <v>364.5</v>
      </c>
      <c r="I34" s="93">
        <v>390</v>
      </c>
      <c r="J34" s="122">
        <f t="shared" si="2"/>
        <v>93.461538461538467</v>
      </c>
    </row>
    <row r="35" spans="1:10" ht="24.95" customHeight="1" x14ac:dyDescent="0.25">
      <c r="A35" s="33">
        <v>33</v>
      </c>
      <c r="B35" s="151" t="s">
        <v>49</v>
      </c>
      <c r="C35" s="81" t="s">
        <v>2</v>
      </c>
      <c r="D35" s="169">
        <v>430</v>
      </c>
      <c r="E35" s="169">
        <v>462</v>
      </c>
      <c r="F35" s="169">
        <v>562</v>
      </c>
      <c r="G35" s="93">
        <f t="shared" si="3"/>
        <v>484.66666666666669</v>
      </c>
      <c r="H35" s="93">
        <f t="shared" si="4"/>
        <v>484.66666666666669</v>
      </c>
      <c r="I35" s="93">
        <v>373.33333333333331</v>
      </c>
      <c r="J35" s="122">
        <f t="shared" si="2"/>
        <v>129.82142857142858</v>
      </c>
    </row>
    <row r="36" spans="1:10" ht="24.95" customHeight="1" x14ac:dyDescent="0.25">
      <c r="A36" s="33">
        <v>34</v>
      </c>
      <c r="B36" s="151" t="s">
        <v>30</v>
      </c>
      <c r="C36" s="81" t="s">
        <v>2</v>
      </c>
      <c r="D36" s="169"/>
      <c r="E36" s="169">
        <v>370</v>
      </c>
      <c r="F36" s="169"/>
      <c r="G36" s="93">
        <f t="shared" si="3"/>
        <v>370</v>
      </c>
      <c r="H36" s="93">
        <f t="shared" si="4"/>
        <v>370</v>
      </c>
      <c r="I36" s="93">
        <v>326.33333333333331</v>
      </c>
      <c r="J36" s="122">
        <f t="shared" si="2"/>
        <v>113.38100102145046</v>
      </c>
    </row>
    <row r="37" spans="1:10" ht="24.95" customHeight="1" x14ac:dyDescent="0.25">
      <c r="A37" s="33">
        <v>35</v>
      </c>
      <c r="B37" s="151" t="s">
        <v>127</v>
      </c>
      <c r="C37" s="81" t="s">
        <v>2</v>
      </c>
      <c r="D37" s="169"/>
      <c r="E37" s="169">
        <v>40</v>
      </c>
      <c r="F37" s="169"/>
      <c r="G37" s="93">
        <f t="shared" si="3"/>
        <v>40</v>
      </c>
      <c r="H37" s="93">
        <f t="shared" si="4"/>
        <v>40</v>
      </c>
      <c r="I37" s="93">
        <v>31.666666666666668</v>
      </c>
      <c r="J37" s="122">
        <f t="shared" si="2"/>
        <v>126.31578947368421</v>
      </c>
    </row>
    <row r="38" spans="1:10" ht="24.95" customHeight="1" x14ac:dyDescent="0.25">
      <c r="A38" s="33">
        <v>36</v>
      </c>
      <c r="B38" s="151" t="s">
        <v>28</v>
      </c>
      <c r="C38" s="81" t="s">
        <v>2</v>
      </c>
      <c r="D38" s="169"/>
      <c r="E38" s="169">
        <v>47</v>
      </c>
      <c r="F38" s="169">
        <v>46</v>
      </c>
      <c r="G38" s="93">
        <f t="shared" si="3"/>
        <v>46.5</v>
      </c>
      <c r="H38" s="93">
        <f t="shared" si="4"/>
        <v>46.5</v>
      </c>
      <c r="I38" s="93">
        <v>47</v>
      </c>
      <c r="J38" s="122">
        <f t="shared" si="2"/>
        <v>98.936170212765958</v>
      </c>
    </row>
    <row r="39" spans="1:10" ht="24.95" customHeight="1" x14ac:dyDescent="0.25">
      <c r="A39" s="33">
        <v>37</v>
      </c>
      <c r="B39" s="151" t="s">
        <v>21</v>
      </c>
      <c r="C39" s="81" t="s">
        <v>2</v>
      </c>
      <c r="D39" s="169">
        <v>75</v>
      </c>
      <c r="E39" s="187"/>
      <c r="F39" s="187">
        <v>80</v>
      </c>
      <c r="G39" s="93">
        <f t="shared" si="3"/>
        <v>77.5</v>
      </c>
      <c r="H39" s="93">
        <f t="shared" si="4"/>
        <v>77.5</v>
      </c>
      <c r="I39" s="93">
        <v>76</v>
      </c>
      <c r="J39" s="122">
        <f t="shared" si="2"/>
        <v>101.9736842105263</v>
      </c>
    </row>
    <row r="40" spans="1:10" ht="24.95" customHeight="1" x14ac:dyDescent="0.25">
      <c r="A40" s="33">
        <v>38</v>
      </c>
      <c r="B40" s="151" t="s">
        <v>137</v>
      </c>
      <c r="C40" s="81" t="s">
        <v>2</v>
      </c>
      <c r="D40" s="169"/>
      <c r="E40" s="169"/>
      <c r="F40" s="169"/>
      <c r="G40" s="93" t="e">
        <f t="shared" si="3"/>
        <v>#DIV/0!</v>
      </c>
      <c r="H40" s="93" t="str">
        <f t="shared" si="4"/>
        <v/>
      </c>
      <c r="I40" s="93" t="s">
        <v>204</v>
      </c>
      <c r="J40" s="122" t="e">
        <f t="shared" si="2"/>
        <v>#VALUE!</v>
      </c>
    </row>
    <row r="41" spans="1:10" ht="24.95" customHeight="1" x14ac:dyDescent="0.25">
      <c r="A41" s="33">
        <v>39</v>
      </c>
      <c r="B41" s="151" t="s">
        <v>22</v>
      </c>
      <c r="C41" s="81" t="s">
        <v>2</v>
      </c>
      <c r="D41" s="169">
        <v>73</v>
      </c>
      <c r="E41" s="169">
        <v>45</v>
      </c>
      <c r="F41" s="169"/>
      <c r="G41" s="93">
        <f t="shared" si="3"/>
        <v>59</v>
      </c>
      <c r="H41" s="93">
        <f t="shared" si="4"/>
        <v>59</v>
      </c>
      <c r="I41" s="93">
        <v>42.666666666666664</v>
      </c>
      <c r="J41" s="122">
        <f t="shared" si="2"/>
        <v>138.28125</v>
      </c>
    </row>
    <row r="42" spans="1:10" ht="24.95" customHeight="1" x14ac:dyDescent="0.25">
      <c r="A42" s="33">
        <v>40</v>
      </c>
      <c r="B42" s="151" t="s">
        <v>23</v>
      </c>
      <c r="C42" s="81" t="s">
        <v>2</v>
      </c>
      <c r="D42" s="187"/>
      <c r="E42" s="169">
        <v>40</v>
      </c>
      <c r="F42" s="169">
        <v>35</v>
      </c>
      <c r="G42" s="93">
        <f t="shared" si="3"/>
        <v>37.5</v>
      </c>
      <c r="H42" s="93">
        <f t="shared" si="4"/>
        <v>37.5</v>
      </c>
      <c r="I42" s="93">
        <v>44</v>
      </c>
      <c r="J42" s="122">
        <f t="shared" si="2"/>
        <v>85.227272727272734</v>
      </c>
    </row>
    <row r="43" spans="1:10" ht="24.95" customHeight="1" x14ac:dyDescent="0.25">
      <c r="A43" s="33">
        <v>41</v>
      </c>
      <c r="B43" s="151" t="s">
        <v>27</v>
      </c>
      <c r="C43" s="81" t="s">
        <v>2</v>
      </c>
      <c r="D43" s="169">
        <v>37</v>
      </c>
      <c r="E43" s="169">
        <v>36</v>
      </c>
      <c r="F43" s="169"/>
      <c r="G43" s="93">
        <f t="shared" si="3"/>
        <v>36.5</v>
      </c>
      <c r="H43" s="93">
        <f t="shared" si="4"/>
        <v>36.5</v>
      </c>
      <c r="I43" s="93">
        <v>33</v>
      </c>
      <c r="J43" s="122">
        <f t="shared" si="2"/>
        <v>110.60606060606059</v>
      </c>
    </row>
    <row r="44" spans="1:10" ht="24.95" customHeight="1" x14ac:dyDescent="0.25">
      <c r="A44" s="33">
        <v>42</v>
      </c>
      <c r="B44" s="151" t="s">
        <v>26</v>
      </c>
      <c r="C44" s="81" t="s">
        <v>2</v>
      </c>
      <c r="D44" s="187">
        <v>58</v>
      </c>
      <c r="E44" s="187">
        <v>46</v>
      </c>
      <c r="F44" s="169"/>
      <c r="G44" s="93">
        <f t="shared" si="3"/>
        <v>52</v>
      </c>
      <c r="H44" s="93">
        <f t="shared" si="4"/>
        <v>52</v>
      </c>
      <c r="I44" s="93">
        <v>52</v>
      </c>
      <c r="J44" s="122">
        <f t="shared" si="2"/>
        <v>100</v>
      </c>
    </row>
    <row r="45" spans="1:10" ht="24.95" customHeight="1" x14ac:dyDescent="0.25">
      <c r="A45" s="33">
        <v>43</v>
      </c>
      <c r="B45" s="151" t="s">
        <v>24</v>
      </c>
      <c r="C45" s="81" t="s">
        <v>2</v>
      </c>
      <c r="D45" s="169"/>
      <c r="E45" s="169">
        <v>122</v>
      </c>
      <c r="F45" s="169">
        <v>136</v>
      </c>
      <c r="G45" s="93">
        <f t="shared" si="3"/>
        <v>129</v>
      </c>
      <c r="H45" s="93">
        <f t="shared" si="4"/>
        <v>129</v>
      </c>
      <c r="I45" s="93">
        <v>114.66666666666667</v>
      </c>
      <c r="J45" s="122">
        <f t="shared" si="2"/>
        <v>112.5</v>
      </c>
    </row>
    <row r="46" spans="1:10" ht="24.95" customHeight="1" x14ac:dyDescent="0.25">
      <c r="A46" s="33">
        <v>44</v>
      </c>
      <c r="B46" s="151" t="s">
        <v>29</v>
      </c>
      <c r="C46" s="81" t="s">
        <v>2</v>
      </c>
      <c r="D46" s="169"/>
      <c r="E46" s="169"/>
      <c r="F46" s="169"/>
      <c r="G46" s="93" t="e">
        <f t="shared" si="3"/>
        <v>#DIV/0!</v>
      </c>
      <c r="H46" s="93" t="str">
        <f t="shared" si="4"/>
        <v/>
      </c>
      <c r="I46" s="93">
        <v>245</v>
      </c>
      <c r="J46" s="122" t="e">
        <f t="shared" si="2"/>
        <v>#VALUE!</v>
      </c>
    </row>
    <row r="47" spans="1:10" ht="24.95" customHeight="1" x14ac:dyDescent="0.25">
      <c r="A47" s="33">
        <v>45</v>
      </c>
      <c r="B47" s="151" t="s">
        <v>25</v>
      </c>
      <c r="C47" s="81" t="s">
        <v>2</v>
      </c>
      <c r="D47" s="169">
        <v>34</v>
      </c>
      <c r="E47" s="187">
        <v>33</v>
      </c>
      <c r="F47" s="187"/>
      <c r="G47" s="93">
        <f t="shared" si="3"/>
        <v>33.5</v>
      </c>
      <c r="H47" s="93">
        <f t="shared" si="4"/>
        <v>33.5</v>
      </c>
      <c r="I47" s="93">
        <v>31</v>
      </c>
      <c r="J47" s="122">
        <f t="shared" si="2"/>
        <v>108.06451612903226</v>
      </c>
    </row>
    <row r="48" spans="1:10" ht="24.95" customHeight="1" x14ac:dyDescent="0.25">
      <c r="A48" s="33">
        <v>46</v>
      </c>
      <c r="B48" s="151" t="s">
        <v>73</v>
      </c>
      <c r="C48" s="81" t="s">
        <v>2</v>
      </c>
      <c r="D48" s="169"/>
      <c r="E48" s="169">
        <v>232.5</v>
      </c>
      <c r="F48" s="169">
        <v>235</v>
      </c>
      <c r="G48" s="93">
        <f t="shared" si="3"/>
        <v>233.75</v>
      </c>
      <c r="H48" s="93">
        <f t="shared" si="4"/>
        <v>233.75</v>
      </c>
      <c r="I48" s="93">
        <v>209.33333333333334</v>
      </c>
      <c r="J48" s="122">
        <f t="shared" si="2"/>
        <v>111.66401273885349</v>
      </c>
    </row>
    <row r="49" spans="1:10" ht="24.95" customHeight="1" x14ac:dyDescent="0.25">
      <c r="A49" s="33">
        <v>47</v>
      </c>
      <c r="B49" s="151" t="s">
        <v>37</v>
      </c>
      <c r="C49" s="81" t="s">
        <v>2</v>
      </c>
      <c r="D49" s="187"/>
      <c r="E49" s="169"/>
      <c r="F49" s="169"/>
      <c r="G49" s="93" t="e">
        <f t="shared" si="3"/>
        <v>#DIV/0!</v>
      </c>
      <c r="H49" s="93" t="str">
        <f t="shared" si="4"/>
        <v/>
      </c>
      <c r="I49" s="93" t="s">
        <v>204</v>
      </c>
      <c r="J49" s="122" t="e">
        <f t="shared" si="2"/>
        <v>#VALUE!</v>
      </c>
    </row>
    <row r="50" spans="1:10" ht="24.95" customHeight="1" x14ac:dyDescent="0.25">
      <c r="A50" s="33">
        <v>48</v>
      </c>
      <c r="B50" s="151" t="s">
        <v>153</v>
      </c>
      <c r="C50" s="81" t="s">
        <v>2</v>
      </c>
      <c r="D50" s="187">
        <v>308</v>
      </c>
      <c r="E50" s="169">
        <v>331</v>
      </c>
      <c r="F50" s="169">
        <v>265</v>
      </c>
      <c r="G50" s="93">
        <f t="shared" si="3"/>
        <v>301.33333333333331</v>
      </c>
      <c r="H50" s="93">
        <f t="shared" si="4"/>
        <v>301.33333333333331</v>
      </c>
      <c r="I50" s="93" t="s">
        <v>204</v>
      </c>
      <c r="J50" s="122" t="e">
        <f t="shared" si="2"/>
        <v>#VALUE!</v>
      </c>
    </row>
    <row r="51" spans="1:10" ht="24.95" customHeight="1" x14ac:dyDescent="0.25">
      <c r="A51" s="33">
        <v>49</v>
      </c>
      <c r="B51" s="151" t="s">
        <v>59</v>
      </c>
      <c r="C51" s="81" t="s">
        <v>2</v>
      </c>
      <c r="D51" s="169"/>
      <c r="E51" s="187">
        <v>2100</v>
      </c>
      <c r="F51" s="169">
        <v>2250</v>
      </c>
      <c r="G51" s="93">
        <f t="shared" si="3"/>
        <v>2175</v>
      </c>
      <c r="H51" s="93">
        <f t="shared" si="4"/>
        <v>2175</v>
      </c>
      <c r="I51" s="93">
        <v>2105</v>
      </c>
      <c r="J51" s="122">
        <f t="shared" si="2"/>
        <v>103.32541567695964</v>
      </c>
    </row>
    <row r="52" spans="1:10" ht="24.95" customHeight="1" x14ac:dyDescent="0.25">
      <c r="A52" s="33">
        <v>50</v>
      </c>
      <c r="B52" s="151" t="s">
        <v>102</v>
      </c>
      <c r="C52" s="81" t="s">
        <v>2</v>
      </c>
      <c r="D52" s="169">
        <v>196</v>
      </c>
      <c r="E52" s="169">
        <v>202</v>
      </c>
      <c r="F52" s="169"/>
      <c r="G52" s="93">
        <f t="shared" si="3"/>
        <v>199</v>
      </c>
      <c r="H52" s="93">
        <f t="shared" si="4"/>
        <v>199</v>
      </c>
      <c r="I52" s="93">
        <v>238.33333333333334</v>
      </c>
      <c r="J52" s="122">
        <f t="shared" si="2"/>
        <v>83.496503496503493</v>
      </c>
    </row>
    <row r="53" spans="1:10" ht="24.95" customHeight="1" x14ac:dyDescent="0.25">
      <c r="A53" s="33">
        <v>51</v>
      </c>
      <c r="B53" s="151" t="s">
        <v>103</v>
      </c>
      <c r="C53" s="81" t="s">
        <v>2</v>
      </c>
      <c r="D53" s="169">
        <v>34</v>
      </c>
      <c r="E53" s="169"/>
      <c r="F53" s="169">
        <v>30</v>
      </c>
      <c r="G53" s="93">
        <f t="shared" si="3"/>
        <v>32</v>
      </c>
      <c r="H53" s="93">
        <f t="shared" si="4"/>
        <v>32</v>
      </c>
      <c r="I53" s="93">
        <v>32</v>
      </c>
      <c r="J53" s="156">
        <f t="shared" si="2"/>
        <v>100</v>
      </c>
    </row>
    <row r="54" spans="1:10" ht="24.95" customHeight="1" x14ac:dyDescent="0.25">
      <c r="A54" s="33">
        <v>52</v>
      </c>
      <c r="B54" s="151" t="s">
        <v>104</v>
      </c>
      <c r="C54" s="81" t="s">
        <v>2</v>
      </c>
      <c r="D54" s="169">
        <v>65</v>
      </c>
      <c r="E54" s="169">
        <v>60</v>
      </c>
      <c r="F54" s="187">
        <v>60</v>
      </c>
      <c r="G54" s="93">
        <f t="shared" si="3"/>
        <v>61.666666666666664</v>
      </c>
      <c r="H54" s="93">
        <f t="shared" si="4"/>
        <v>61.666666666666664</v>
      </c>
      <c r="I54" s="93">
        <v>60</v>
      </c>
      <c r="J54" s="122">
        <f t="shared" si="2"/>
        <v>102.77777777777777</v>
      </c>
    </row>
    <row r="55" spans="1:10" ht="24.95" customHeight="1" x14ac:dyDescent="0.25">
      <c r="A55" s="33">
        <v>53</v>
      </c>
      <c r="B55" s="151" t="s">
        <v>105</v>
      </c>
      <c r="C55" s="81" t="s">
        <v>2</v>
      </c>
      <c r="D55" s="187">
        <v>238</v>
      </c>
      <c r="E55" s="169">
        <v>221</v>
      </c>
      <c r="F55" s="169">
        <v>245</v>
      </c>
      <c r="G55" s="93">
        <f t="shared" si="3"/>
        <v>234.66666666666666</v>
      </c>
      <c r="H55" s="93">
        <f t="shared" si="4"/>
        <v>234.66666666666666</v>
      </c>
      <c r="I55" s="93">
        <v>274.5</v>
      </c>
      <c r="J55" s="122">
        <f t="shared" si="2"/>
        <v>85.488767455980565</v>
      </c>
    </row>
    <row r="56" spans="1:10" ht="24.95" customHeight="1" x14ac:dyDescent="0.25">
      <c r="A56" s="33">
        <v>54</v>
      </c>
      <c r="B56" s="151" t="s">
        <v>128</v>
      </c>
      <c r="C56" s="81" t="s">
        <v>2</v>
      </c>
      <c r="D56" s="169">
        <v>325</v>
      </c>
      <c r="E56" s="169">
        <v>237</v>
      </c>
      <c r="F56" s="169">
        <v>320</v>
      </c>
      <c r="G56" s="93">
        <f t="shared" si="3"/>
        <v>294</v>
      </c>
      <c r="H56" s="93">
        <f t="shared" si="4"/>
        <v>294</v>
      </c>
      <c r="I56" s="93" t="s">
        <v>204</v>
      </c>
      <c r="J56" s="122" t="e">
        <f t="shared" si="2"/>
        <v>#VALUE!</v>
      </c>
    </row>
    <row r="57" spans="1:10" ht="24.95" customHeight="1" x14ac:dyDescent="0.25">
      <c r="A57" s="33">
        <v>55</v>
      </c>
      <c r="B57" s="151" t="s">
        <v>15</v>
      </c>
      <c r="C57" s="81" t="s">
        <v>89</v>
      </c>
      <c r="D57" s="187">
        <v>153</v>
      </c>
      <c r="E57" s="169"/>
      <c r="F57" s="187">
        <v>153</v>
      </c>
      <c r="G57" s="93">
        <f t="shared" si="3"/>
        <v>153</v>
      </c>
      <c r="H57" s="93">
        <f t="shared" si="4"/>
        <v>153</v>
      </c>
      <c r="I57" s="93">
        <v>175</v>
      </c>
      <c r="J57" s="122">
        <f t="shared" si="2"/>
        <v>87.428571428571431</v>
      </c>
    </row>
    <row r="58" spans="1:10" ht="29.25" customHeight="1" x14ac:dyDescent="0.25">
      <c r="A58" s="33">
        <v>56</v>
      </c>
      <c r="B58" s="68" t="s">
        <v>199</v>
      </c>
      <c r="C58" s="168" t="s">
        <v>2</v>
      </c>
      <c r="D58" s="169"/>
      <c r="E58" s="169"/>
      <c r="F58" s="169"/>
      <c r="G58" s="91" t="e">
        <f t="shared" si="3"/>
        <v>#DIV/0!</v>
      </c>
      <c r="H58" s="91" t="str">
        <f t="shared" si="4"/>
        <v/>
      </c>
      <c r="I58" s="91" t="s">
        <v>204</v>
      </c>
      <c r="J58" s="117" t="e">
        <f t="shared" si="2"/>
        <v>#VALUE!</v>
      </c>
    </row>
    <row r="59" spans="1:10" ht="24.95" customHeight="1" x14ac:dyDescent="0.25">
      <c r="A59" s="33">
        <v>57</v>
      </c>
      <c r="B59" s="68" t="s">
        <v>200</v>
      </c>
      <c r="C59" s="168" t="s">
        <v>2</v>
      </c>
      <c r="D59" s="187">
        <v>877</v>
      </c>
      <c r="E59" s="187">
        <v>950</v>
      </c>
      <c r="F59" s="187">
        <v>1155</v>
      </c>
      <c r="G59" s="91">
        <f t="shared" si="3"/>
        <v>994</v>
      </c>
      <c r="H59" s="91">
        <f t="shared" si="4"/>
        <v>994</v>
      </c>
      <c r="I59" s="91" t="s">
        <v>204</v>
      </c>
      <c r="J59" s="117" t="e">
        <f t="shared" si="2"/>
        <v>#VALUE!</v>
      </c>
    </row>
    <row r="60" spans="1:10" ht="24.95" customHeight="1" x14ac:dyDescent="0.25">
      <c r="A60" s="33">
        <v>58</v>
      </c>
      <c r="B60" s="151" t="s">
        <v>85</v>
      </c>
      <c r="C60" s="81" t="s">
        <v>2</v>
      </c>
      <c r="D60" s="169">
        <v>175</v>
      </c>
      <c r="E60" s="169">
        <v>185</v>
      </c>
      <c r="F60" s="169">
        <v>191</v>
      </c>
      <c r="G60" s="93">
        <f t="shared" ref="G60:G86" si="5">AVERAGEIF(D60:F60,"&gt;0")</f>
        <v>183.66666666666666</v>
      </c>
      <c r="H60" s="93">
        <f t="shared" ref="H60:H86" si="6">IFERROR(G60,"")</f>
        <v>183.66666666666666</v>
      </c>
      <c r="I60" s="93">
        <v>183.33333333333334</v>
      </c>
      <c r="J60" s="122">
        <f t="shared" ref="J60:J116" si="7">H60/I60*100</f>
        <v>100.18181818181817</v>
      </c>
    </row>
    <row r="61" spans="1:10" ht="24.95" customHeight="1" x14ac:dyDescent="0.25">
      <c r="A61" s="33">
        <v>59</v>
      </c>
      <c r="B61" s="151" t="s">
        <v>106</v>
      </c>
      <c r="C61" s="81" t="s">
        <v>89</v>
      </c>
      <c r="D61" s="187">
        <v>121</v>
      </c>
      <c r="E61" s="169"/>
      <c r="F61" s="187">
        <v>84</v>
      </c>
      <c r="G61" s="93">
        <f t="shared" si="5"/>
        <v>102.5</v>
      </c>
      <c r="H61" s="93">
        <f t="shared" si="6"/>
        <v>102.5</v>
      </c>
      <c r="I61" s="93">
        <v>98</v>
      </c>
      <c r="J61" s="122">
        <f t="shared" si="7"/>
        <v>104.59183673469387</v>
      </c>
    </row>
    <row r="62" spans="1:10" ht="24.95" customHeight="1" x14ac:dyDescent="0.25">
      <c r="A62" s="33">
        <v>60</v>
      </c>
      <c r="B62" s="151" t="s">
        <v>129</v>
      </c>
      <c r="C62" s="81" t="s">
        <v>2</v>
      </c>
      <c r="D62" s="169">
        <v>244</v>
      </c>
      <c r="E62" s="187"/>
      <c r="F62" s="187">
        <v>321</v>
      </c>
      <c r="G62" s="93">
        <f t="shared" si="5"/>
        <v>282.5</v>
      </c>
      <c r="H62" s="93">
        <f t="shared" si="6"/>
        <v>282.5</v>
      </c>
      <c r="I62" s="93">
        <v>320</v>
      </c>
      <c r="J62" s="122">
        <f t="shared" si="7"/>
        <v>88.28125</v>
      </c>
    </row>
    <row r="63" spans="1:10" ht="24.95" customHeight="1" x14ac:dyDescent="0.25">
      <c r="A63" s="33">
        <v>61</v>
      </c>
      <c r="B63" s="151" t="s">
        <v>130</v>
      </c>
      <c r="C63" s="81" t="s">
        <v>2</v>
      </c>
      <c r="D63" s="169">
        <v>275</v>
      </c>
      <c r="E63" s="169">
        <v>310</v>
      </c>
      <c r="F63" s="169">
        <v>287</v>
      </c>
      <c r="G63" s="93">
        <f t="shared" si="5"/>
        <v>290.66666666666669</v>
      </c>
      <c r="H63" s="93">
        <f t="shared" si="6"/>
        <v>290.66666666666669</v>
      </c>
      <c r="I63" s="93">
        <v>289.33333333333331</v>
      </c>
      <c r="J63" s="122">
        <f t="shared" si="7"/>
        <v>100.46082949308757</v>
      </c>
    </row>
    <row r="64" spans="1:10" ht="24.95" customHeight="1" x14ac:dyDescent="0.25">
      <c r="A64" s="33">
        <v>62</v>
      </c>
      <c r="B64" s="151" t="s">
        <v>17</v>
      </c>
      <c r="C64" s="81" t="s">
        <v>2</v>
      </c>
      <c r="D64" s="169">
        <v>320</v>
      </c>
      <c r="E64" s="169">
        <v>314</v>
      </c>
      <c r="F64" s="169"/>
      <c r="G64" s="93">
        <f t="shared" si="5"/>
        <v>317</v>
      </c>
      <c r="H64" s="93">
        <f t="shared" si="6"/>
        <v>317</v>
      </c>
      <c r="I64" s="93">
        <v>320</v>
      </c>
      <c r="J64" s="122">
        <f t="shared" si="7"/>
        <v>99.0625</v>
      </c>
    </row>
    <row r="65" spans="1:10" ht="24.95" customHeight="1" x14ac:dyDescent="0.25">
      <c r="A65" s="33">
        <v>63</v>
      </c>
      <c r="B65" s="151" t="s">
        <v>107</v>
      </c>
      <c r="C65" s="81" t="s">
        <v>2</v>
      </c>
      <c r="D65" s="169"/>
      <c r="E65" s="169">
        <v>39</v>
      </c>
      <c r="F65" s="169">
        <v>45</v>
      </c>
      <c r="G65" s="93">
        <f t="shared" si="5"/>
        <v>42</v>
      </c>
      <c r="H65" s="93">
        <f t="shared" si="6"/>
        <v>42</v>
      </c>
      <c r="I65" s="93">
        <v>34.5</v>
      </c>
      <c r="J65" s="122">
        <f t="shared" si="7"/>
        <v>121.73913043478262</v>
      </c>
    </row>
    <row r="66" spans="1:10" ht="24.95" customHeight="1" x14ac:dyDescent="0.25">
      <c r="A66" s="33">
        <v>64</v>
      </c>
      <c r="B66" s="151" t="s">
        <v>154</v>
      </c>
      <c r="C66" s="81" t="s">
        <v>2</v>
      </c>
      <c r="D66" s="169"/>
      <c r="E66" s="169"/>
      <c r="F66" s="169"/>
      <c r="G66" s="93" t="e">
        <f t="shared" si="5"/>
        <v>#DIV/0!</v>
      </c>
      <c r="H66" s="93" t="str">
        <f t="shared" si="6"/>
        <v/>
      </c>
      <c r="I66" s="93">
        <v>329.5</v>
      </c>
      <c r="J66" s="122" t="e">
        <f t="shared" si="7"/>
        <v>#VALUE!</v>
      </c>
    </row>
    <row r="67" spans="1:10" ht="24.95" customHeight="1" x14ac:dyDescent="0.25">
      <c r="A67" s="33">
        <v>65</v>
      </c>
      <c r="B67" s="151" t="s">
        <v>20</v>
      </c>
      <c r="C67" s="81" t="s">
        <v>2</v>
      </c>
      <c r="D67" s="169">
        <v>42.7</v>
      </c>
      <c r="E67" s="169">
        <v>49.5</v>
      </c>
      <c r="F67" s="169">
        <v>65</v>
      </c>
      <c r="G67" s="93">
        <f t="shared" si="5"/>
        <v>52.4</v>
      </c>
      <c r="H67" s="93">
        <f t="shared" si="6"/>
        <v>52.4</v>
      </c>
      <c r="I67" s="93">
        <v>52.333333333333336</v>
      </c>
      <c r="J67" s="122">
        <f t="shared" si="7"/>
        <v>100.12738853503184</v>
      </c>
    </row>
    <row r="68" spans="1:10" ht="24.95" customHeight="1" x14ac:dyDescent="0.25">
      <c r="A68" s="33">
        <v>66</v>
      </c>
      <c r="B68" s="151" t="s">
        <v>13</v>
      </c>
      <c r="C68" s="81" t="s">
        <v>2</v>
      </c>
      <c r="D68" s="169"/>
      <c r="E68" s="169"/>
      <c r="F68" s="169"/>
      <c r="G68" s="93" t="e">
        <f t="shared" si="5"/>
        <v>#DIV/0!</v>
      </c>
      <c r="H68" s="93" t="str">
        <f t="shared" si="6"/>
        <v/>
      </c>
      <c r="I68" s="93" t="s">
        <v>204</v>
      </c>
      <c r="J68" s="122" t="e">
        <f t="shared" si="7"/>
        <v>#VALUE!</v>
      </c>
    </row>
    <row r="69" spans="1:10" ht="33" customHeight="1" x14ac:dyDescent="0.25">
      <c r="A69" s="33">
        <v>67</v>
      </c>
      <c r="B69" s="151" t="s">
        <v>155</v>
      </c>
      <c r="C69" s="81" t="s">
        <v>2</v>
      </c>
      <c r="D69" s="169"/>
      <c r="E69" s="169"/>
      <c r="F69" s="169"/>
      <c r="G69" s="93" t="e">
        <f t="shared" si="5"/>
        <v>#DIV/0!</v>
      </c>
      <c r="H69" s="93" t="str">
        <f t="shared" si="6"/>
        <v/>
      </c>
      <c r="I69" s="93" t="s">
        <v>204</v>
      </c>
      <c r="J69" s="122" t="e">
        <f t="shared" si="7"/>
        <v>#VALUE!</v>
      </c>
    </row>
    <row r="70" spans="1:10" ht="24.95" customHeight="1" x14ac:dyDescent="0.25">
      <c r="A70" s="33">
        <v>68</v>
      </c>
      <c r="B70" s="151" t="s">
        <v>156</v>
      </c>
      <c r="C70" s="81" t="s">
        <v>2</v>
      </c>
      <c r="D70" s="169"/>
      <c r="E70" s="169"/>
      <c r="F70" s="169"/>
      <c r="G70" s="93" t="e">
        <f t="shared" si="5"/>
        <v>#DIV/0!</v>
      </c>
      <c r="H70" s="93" t="str">
        <f t="shared" si="6"/>
        <v/>
      </c>
      <c r="I70" s="93" t="s">
        <v>204</v>
      </c>
      <c r="J70" s="122" t="e">
        <f t="shared" si="7"/>
        <v>#VALUE!</v>
      </c>
    </row>
    <row r="71" spans="1:10" ht="24.95" customHeight="1" x14ac:dyDescent="0.25">
      <c r="A71" s="33">
        <v>69</v>
      </c>
      <c r="B71" s="151" t="s">
        <v>157</v>
      </c>
      <c r="C71" s="81" t="s">
        <v>2</v>
      </c>
      <c r="D71" s="169">
        <v>133</v>
      </c>
      <c r="E71" s="169">
        <v>156</v>
      </c>
      <c r="F71" s="169"/>
      <c r="G71" s="93">
        <f t="shared" si="5"/>
        <v>144.5</v>
      </c>
      <c r="H71" s="93">
        <f t="shared" si="6"/>
        <v>144.5</v>
      </c>
      <c r="I71" s="93">
        <v>112</v>
      </c>
      <c r="J71" s="122">
        <f t="shared" si="7"/>
        <v>129.01785714285714</v>
      </c>
    </row>
    <row r="72" spans="1:10" ht="24.95" customHeight="1" x14ac:dyDescent="0.25">
      <c r="A72" s="33">
        <v>70</v>
      </c>
      <c r="B72" s="151" t="s">
        <v>139</v>
      </c>
      <c r="C72" s="81" t="s">
        <v>2</v>
      </c>
      <c r="D72" s="169"/>
      <c r="E72" s="169"/>
      <c r="F72" s="169">
        <v>123</v>
      </c>
      <c r="G72" s="93">
        <f t="shared" si="5"/>
        <v>123</v>
      </c>
      <c r="H72" s="93">
        <f t="shared" si="6"/>
        <v>123</v>
      </c>
      <c r="I72" s="93">
        <v>125.33333333333333</v>
      </c>
      <c r="J72" s="122">
        <f t="shared" si="7"/>
        <v>98.138297872340431</v>
      </c>
    </row>
    <row r="73" spans="1:10" ht="24.95" customHeight="1" x14ac:dyDescent="0.25">
      <c r="A73" s="33">
        <v>71</v>
      </c>
      <c r="B73" s="151" t="s">
        <v>75</v>
      </c>
      <c r="C73" s="81" t="s">
        <v>2</v>
      </c>
      <c r="D73" s="169"/>
      <c r="E73" s="169"/>
      <c r="F73" s="169">
        <v>1080</v>
      </c>
      <c r="G73" s="93">
        <f t="shared" si="5"/>
        <v>1080</v>
      </c>
      <c r="H73" s="93">
        <f t="shared" si="6"/>
        <v>1080</v>
      </c>
      <c r="I73" s="93" t="s">
        <v>204</v>
      </c>
      <c r="J73" s="122" t="e">
        <f t="shared" si="7"/>
        <v>#VALUE!</v>
      </c>
    </row>
    <row r="74" spans="1:10" ht="24.95" customHeight="1" x14ac:dyDescent="0.25">
      <c r="A74" s="33">
        <v>72</v>
      </c>
      <c r="B74" s="151" t="s">
        <v>108</v>
      </c>
      <c r="C74" s="81" t="s">
        <v>2</v>
      </c>
      <c r="D74" s="169"/>
      <c r="E74" s="169"/>
      <c r="F74" s="169"/>
      <c r="G74" s="93" t="e">
        <f t="shared" si="5"/>
        <v>#DIV/0!</v>
      </c>
      <c r="H74" s="93" t="str">
        <f t="shared" si="6"/>
        <v/>
      </c>
      <c r="I74" s="93" t="s">
        <v>204</v>
      </c>
      <c r="J74" s="122" t="e">
        <f t="shared" si="7"/>
        <v>#VALUE!</v>
      </c>
    </row>
    <row r="75" spans="1:10" ht="24.95" customHeight="1" x14ac:dyDescent="0.25">
      <c r="A75" s="33">
        <v>73</v>
      </c>
      <c r="B75" s="151" t="s">
        <v>55</v>
      </c>
      <c r="C75" s="81" t="s">
        <v>2</v>
      </c>
      <c r="D75" s="169"/>
      <c r="E75" s="169"/>
      <c r="F75" s="169"/>
      <c r="G75" s="93" t="e">
        <f t="shared" si="5"/>
        <v>#DIV/0!</v>
      </c>
      <c r="H75" s="93" t="str">
        <f t="shared" si="6"/>
        <v/>
      </c>
      <c r="I75" s="93" t="s">
        <v>204</v>
      </c>
      <c r="J75" s="122" t="e">
        <f t="shared" si="7"/>
        <v>#VALUE!</v>
      </c>
    </row>
    <row r="76" spans="1:10" ht="24.95" customHeight="1" x14ac:dyDescent="0.25">
      <c r="A76" s="33">
        <v>74</v>
      </c>
      <c r="B76" s="151" t="s">
        <v>52</v>
      </c>
      <c r="C76" s="81" t="s">
        <v>2</v>
      </c>
      <c r="D76" s="169">
        <v>350</v>
      </c>
      <c r="E76" s="169">
        <v>195</v>
      </c>
      <c r="F76" s="169"/>
      <c r="G76" s="93">
        <f t="shared" si="5"/>
        <v>272.5</v>
      </c>
      <c r="H76" s="93">
        <f t="shared" si="6"/>
        <v>272.5</v>
      </c>
      <c r="I76" s="93">
        <v>286</v>
      </c>
      <c r="J76" s="122">
        <f t="shared" si="7"/>
        <v>95.27972027972028</v>
      </c>
    </row>
    <row r="77" spans="1:10" ht="24.95" customHeight="1" x14ac:dyDescent="0.25">
      <c r="A77" s="33">
        <v>75</v>
      </c>
      <c r="B77" s="151" t="s">
        <v>109</v>
      </c>
      <c r="C77" s="81" t="s">
        <v>2</v>
      </c>
      <c r="D77" s="187">
        <v>164</v>
      </c>
      <c r="E77" s="187">
        <v>260</v>
      </c>
      <c r="F77" s="187"/>
      <c r="G77" s="93">
        <f t="shared" si="5"/>
        <v>212</v>
      </c>
      <c r="H77" s="93">
        <f t="shared" si="6"/>
        <v>212</v>
      </c>
      <c r="I77" s="93" t="s">
        <v>204</v>
      </c>
      <c r="J77" s="122" t="e">
        <f t="shared" si="7"/>
        <v>#VALUE!</v>
      </c>
    </row>
    <row r="78" spans="1:10" ht="24.95" customHeight="1" x14ac:dyDescent="0.25">
      <c r="A78" s="33">
        <v>76</v>
      </c>
      <c r="B78" s="151" t="s">
        <v>110</v>
      </c>
      <c r="C78" s="81" t="s">
        <v>2</v>
      </c>
      <c r="D78" s="169">
        <v>560</v>
      </c>
      <c r="E78" s="169">
        <v>455</v>
      </c>
      <c r="F78" s="169">
        <v>600</v>
      </c>
      <c r="G78" s="93">
        <f t="shared" si="5"/>
        <v>538.33333333333337</v>
      </c>
      <c r="H78" s="93">
        <f t="shared" si="6"/>
        <v>538.33333333333337</v>
      </c>
      <c r="I78" s="93">
        <v>330.66666666666669</v>
      </c>
      <c r="J78" s="156">
        <f t="shared" si="7"/>
        <v>162.80241935483869</v>
      </c>
    </row>
    <row r="79" spans="1:10" ht="24.95" customHeight="1" x14ac:dyDescent="0.25">
      <c r="A79" s="33">
        <v>77</v>
      </c>
      <c r="B79" s="151" t="s">
        <v>14</v>
      </c>
      <c r="C79" s="81" t="s">
        <v>2</v>
      </c>
      <c r="D79" s="169"/>
      <c r="E79" s="169"/>
      <c r="F79" s="169"/>
      <c r="G79" s="93" t="e">
        <f t="shared" si="5"/>
        <v>#DIV/0!</v>
      </c>
      <c r="H79" s="93" t="str">
        <f t="shared" si="6"/>
        <v/>
      </c>
      <c r="I79" s="93">
        <v>331</v>
      </c>
      <c r="J79" s="122" t="e">
        <f t="shared" si="7"/>
        <v>#VALUE!</v>
      </c>
    </row>
    <row r="80" spans="1:10" ht="24.95" customHeight="1" x14ac:dyDescent="0.25">
      <c r="A80" s="33">
        <v>78</v>
      </c>
      <c r="B80" s="151" t="s">
        <v>158</v>
      </c>
      <c r="C80" s="81" t="s">
        <v>2</v>
      </c>
      <c r="D80" s="187"/>
      <c r="E80" s="169">
        <v>227</v>
      </c>
      <c r="F80" s="169">
        <v>268</v>
      </c>
      <c r="G80" s="93">
        <f t="shared" si="5"/>
        <v>247.5</v>
      </c>
      <c r="H80" s="93">
        <f t="shared" si="6"/>
        <v>247.5</v>
      </c>
      <c r="I80" s="93">
        <v>269</v>
      </c>
      <c r="J80" s="122">
        <f t="shared" si="7"/>
        <v>92.007434944237914</v>
      </c>
    </row>
    <row r="81" spans="1:10" ht="24.95" customHeight="1" x14ac:dyDescent="0.25">
      <c r="A81" s="33">
        <v>79</v>
      </c>
      <c r="B81" s="151" t="s">
        <v>42</v>
      </c>
      <c r="C81" s="81" t="s">
        <v>2</v>
      </c>
      <c r="D81" s="169">
        <v>194</v>
      </c>
      <c r="E81" s="169">
        <v>278</v>
      </c>
      <c r="F81" s="169">
        <v>212</v>
      </c>
      <c r="G81" s="93">
        <f t="shared" si="5"/>
        <v>228</v>
      </c>
      <c r="H81" s="93">
        <f t="shared" si="6"/>
        <v>228</v>
      </c>
      <c r="I81" s="93">
        <v>206.33333333333334</v>
      </c>
      <c r="J81" s="122">
        <f t="shared" si="7"/>
        <v>110.50080775444265</v>
      </c>
    </row>
    <row r="82" spans="1:10" ht="24.95" customHeight="1" x14ac:dyDescent="0.25">
      <c r="A82" s="33">
        <v>80</v>
      </c>
      <c r="B82" s="151" t="s">
        <v>44</v>
      </c>
      <c r="C82" s="81" t="s">
        <v>2</v>
      </c>
      <c r="D82" s="169"/>
      <c r="E82" s="169"/>
      <c r="F82" s="169">
        <v>282</v>
      </c>
      <c r="G82" s="93">
        <f t="shared" si="5"/>
        <v>282</v>
      </c>
      <c r="H82" s="93">
        <f t="shared" si="6"/>
        <v>282</v>
      </c>
      <c r="I82" s="93">
        <v>279</v>
      </c>
      <c r="J82" s="122">
        <f t="shared" si="7"/>
        <v>101.0752688172043</v>
      </c>
    </row>
    <row r="83" spans="1:10" ht="24.95" customHeight="1" x14ac:dyDescent="0.25">
      <c r="A83" s="33">
        <v>81</v>
      </c>
      <c r="B83" s="151" t="s">
        <v>33</v>
      </c>
      <c r="C83" s="81" t="s">
        <v>2</v>
      </c>
      <c r="D83" s="169"/>
      <c r="E83" s="169"/>
      <c r="F83" s="169"/>
      <c r="G83" s="93" t="e">
        <f t="shared" si="5"/>
        <v>#DIV/0!</v>
      </c>
      <c r="H83" s="93" t="str">
        <f t="shared" si="6"/>
        <v/>
      </c>
      <c r="I83" s="93">
        <v>218.33333333333334</v>
      </c>
      <c r="J83" s="122" t="e">
        <f t="shared" si="7"/>
        <v>#VALUE!</v>
      </c>
    </row>
    <row r="84" spans="1:10" ht="24.95" customHeight="1" x14ac:dyDescent="0.25">
      <c r="A84" s="33">
        <v>82</v>
      </c>
      <c r="B84" s="151" t="s">
        <v>46</v>
      </c>
      <c r="C84" s="81" t="s">
        <v>2</v>
      </c>
      <c r="D84" s="169">
        <v>322</v>
      </c>
      <c r="E84" s="169">
        <v>194</v>
      </c>
      <c r="F84" s="169">
        <v>195</v>
      </c>
      <c r="G84" s="93">
        <f t="shared" si="5"/>
        <v>237</v>
      </c>
      <c r="H84" s="93">
        <f t="shared" si="6"/>
        <v>237</v>
      </c>
      <c r="I84" s="93">
        <v>236.66666666666666</v>
      </c>
      <c r="J84" s="122">
        <f t="shared" si="7"/>
        <v>100.14084507042253</v>
      </c>
    </row>
    <row r="85" spans="1:10" ht="24.95" customHeight="1" x14ac:dyDescent="0.25">
      <c r="A85" s="33">
        <v>83</v>
      </c>
      <c r="B85" s="151" t="s">
        <v>159</v>
      </c>
      <c r="C85" s="153" t="s">
        <v>2</v>
      </c>
      <c r="D85" s="169"/>
      <c r="E85" s="169"/>
      <c r="F85" s="169"/>
      <c r="G85" s="93" t="e">
        <f t="shared" si="5"/>
        <v>#DIV/0!</v>
      </c>
      <c r="H85" s="93" t="str">
        <f t="shared" si="6"/>
        <v/>
      </c>
      <c r="I85" s="93" t="s">
        <v>204</v>
      </c>
      <c r="J85" s="122" t="e">
        <f t="shared" si="7"/>
        <v>#VALUE!</v>
      </c>
    </row>
    <row r="86" spans="1:10" ht="24.95" customHeight="1" x14ac:dyDescent="0.25">
      <c r="A86" s="33">
        <v>84</v>
      </c>
      <c r="B86" s="151" t="s">
        <v>160</v>
      </c>
      <c r="C86" s="153" t="s">
        <v>2</v>
      </c>
      <c r="D86" s="169"/>
      <c r="E86" s="169"/>
      <c r="F86" s="169"/>
      <c r="G86" s="93" t="e">
        <f t="shared" si="5"/>
        <v>#DIV/0!</v>
      </c>
      <c r="H86" s="93" t="str">
        <f t="shared" si="6"/>
        <v/>
      </c>
      <c r="I86" s="93" t="s">
        <v>204</v>
      </c>
      <c r="J86" s="122" t="e">
        <f t="shared" si="7"/>
        <v>#VALUE!</v>
      </c>
    </row>
    <row r="87" spans="1:10" ht="24.95" customHeight="1" x14ac:dyDescent="0.25">
      <c r="A87" s="33">
        <v>85</v>
      </c>
      <c r="B87" s="151" t="s">
        <v>161</v>
      </c>
      <c r="C87" s="153" t="s">
        <v>2</v>
      </c>
      <c r="D87" s="169"/>
      <c r="E87" s="169"/>
      <c r="F87" s="169"/>
      <c r="G87" s="93" t="e">
        <f t="shared" ref="G87:G115" si="8">AVERAGEIF(D87:F87,"&gt;0")</f>
        <v>#DIV/0!</v>
      </c>
      <c r="H87" s="93" t="str">
        <f t="shared" ref="H87:H115" si="9">IFERROR(G87,"")</f>
        <v/>
      </c>
      <c r="I87" s="93" t="s">
        <v>204</v>
      </c>
      <c r="J87" s="122" t="e">
        <f t="shared" si="7"/>
        <v>#VALUE!</v>
      </c>
    </row>
    <row r="88" spans="1:10" ht="24.95" customHeight="1" x14ac:dyDescent="0.25">
      <c r="A88" s="33">
        <v>86</v>
      </c>
      <c r="B88" s="151" t="s">
        <v>162</v>
      </c>
      <c r="C88" s="153" t="s">
        <v>2</v>
      </c>
      <c r="D88" s="169">
        <v>700</v>
      </c>
      <c r="E88" s="169"/>
      <c r="F88" s="169"/>
      <c r="G88" s="93">
        <f t="shared" si="8"/>
        <v>700</v>
      </c>
      <c r="H88" s="93">
        <f t="shared" si="9"/>
        <v>700</v>
      </c>
      <c r="I88" s="93" t="s">
        <v>204</v>
      </c>
      <c r="J88" s="122" t="e">
        <f t="shared" si="7"/>
        <v>#VALUE!</v>
      </c>
    </row>
    <row r="89" spans="1:10" ht="24.95" customHeight="1" x14ac:dyDescent="0.25">
      <c r="A89" s="33">
        <v>87</v>
      </c>
      <c r="B89" s="151" t="s">
        <v>138</v>
      </c>
      <c r="C89" s="81" t="s">
        <v>2</v>
      </c>
      <c r="D89" s="169"/>
      <c r="E89" s="169"/>
      <c r="F89" s="169"/>
      <c r="G89" s="93" t="e">
        <f t="shared" si="8"/>
        <v>#DIV/0!</v>
      </c>
      <c r="H89" s="93" t="str">
        <f t="shared" si="9"/>
        <v/>
      </c>
      <c r="I89" s="93" t="s">
        <v>204</v>
      </c>
      <c r="J89" s="122" t="e">
        <f t="shared" si="7"/>
        <v>#VALUE!</v>
      </c>
    </row>
    <row r="90" spans="1:10" ht="24.95" customHeight="1" x14ac:dyDescent="0.25">
      <c r="A90" s="33">
        <v>88</v>
      </c>
      <c r="B90" s="151" t="s">
        <v>76</v>
      </c>
      <c r="C90" s="81" t="s">
        <v>2</v>
      </c>
      <c r="D90" s="169"/>
      <c r="E90" s="169"/>
      <c r="F90" s="169"/>
      <c r="G90" s="93" t="e">
        <f t="shared" si="8"/>
        <v>#DIV/0!</v>
      </c>
      <c r="H90" s="93" t="str">
        <f t="shared" si="9"/>
        <v/>
      </c>
      <c r="I90" s="93">
        <v>499</v>
      </c>
      <c r="J90" s="122" t="e">
        <f t="shared" si="7"/>
        <v>#VALUE!</v>
      </c>
    </row>
    <row r="91" spans="1:10" ht="33" customHeight="1" x14ac:dyDescent="0.25">
      <c r="A91" s="33">
        <v>89</v>
      </c>
      <c r="B91" s="151" t="s">
        <v>31</v>
      </c>
      <c r="C91" s="81" t="s">
        <v>2</v>
      </c>
      <c r="D91" s="169">
        <v>85</v>
      </c>
      <c r="E91" s="169"/>
      <c r="F91" s="169">
        <v>100</v>
      </c>
      <c r="G91" s="93">
        <f t="shared" si="8"/>
        <v>92.5</v>
      </c>
      <c r="H91" s="93">
        <f t="shared" si="9"/>
        <v>92.5</v>
      </c>
      <c r="I91" s="93">
        <v>91</v>
      </c>
      <c r="J91" s="122">
        <f t="shared" si="7"/>
        <v>101.64835164835165</v>
      </c>
    </row>
    <row r="92" spans="1:10" ht="24.95" customHeight="1" x14ac:dyDescent="0.25">
      <c r="A92" s="33">
        <v>90</v>
      </c>
      <c r="B92" s="151" t="s">
        <v>111</v>
      </c>
      <c r="C92" s="81" t="s">
        <v>2</v>
      </c>
      <c r="D92" s="169">
        <v>67</v>
      </c>
      <c r="E92" s="169">
        <v>39</v>
      </c>
      <c r="F92" s="169"/>
      <c r="G92" s="93">
        <f t="shared" si="8"/>
        <v>53</v>
      </c>
      <c r="H92" s="93">
        <f t="shared" si="9"/>
        <v>53</v>
      </c>
      <c r="I92" s="93">
        <v>33</v>
      </c>
      <c r="J92" s="122">
        <f t="shared" si="7"/>
        <v>160.60606060606059</v>
      </c>
    </row>
    <row r="93" spans="1:10" ht="24.95" customHeight="1" x14ac:dyDescent="0.25">
      <c r="A93" s="33">
        <v>91</v>
      </c>
      <c r="B93" s="151" t="s">
        <v>163</v>
      </c>
      <c r="C93" s="81" t="s">
        <v>2</v>
      </c>
      <c r="D93" s="169">
        <v>364</v>
      </c>
      <c r="E93" s="169"/>
      <c r="F93" s="169"/>
      <c r="G93" s="93">
        <f t="shared" si="8"/>
        <v>364</v>
      </c>
      <c r="H93" s="93">
        <f t="shared" si="9"/>
        <v>364</v>
      </c>
      <c r="I93" s="93">
        <v>336.66666666666669</v>
      </c>
      <c r="J93" s="122">
        <f t="shared" si="7"/>
        <v>108.11881188118811</v>
      </c>
    </row>
    <row r="94" spans="1:10" ht="24.95" customHeight="1" x14ac:dyDescent="0.25">
      <c r="A94" s="33">
        <v>92</v>
      </c>
      <c r="B94" s="151" t="s">
        <v>112</v>
      </c>
      <c r="C94" s="81" t="s">
        <v>2</v>
      </c>
      <c r="D94" s="169"/>
      <c r="E94" s="169"/>
      <c r="F94" s="169"/>
      <c r="G94" s="93" t="e">
        <f t="shared" si="8"/>
        <v>#DIV/0!</v>
      </c>
      <c r="H94" s="93" t="str">
        <f t="shared" si="9"/>
        <v/>
      </c>
      <c r="I94" s="93" t="s">
        <v>204</v>
      </c>
      <c r="J94" s="122" t="e">
        <f t="shared" si="7"/>
        <v>#VALUE!</v>
      </c>
    </row>
    <row r="95" spans="1:10" ht="24.95" customHeight="1" x14ac:dyDescent="0.25">
      <c r="A95" s="33">
        <v>93</v>
      </c>
      <c r="B95" s="151" t="s">
        <v>18</v>
      </c>
      <c r="C95" s="81" t="s">
        <v>2</v>
      </c>
      <c r="D95" s="187"/>
      <c r="E95" s="187">
        <v>328</v>
      </c>
      <c r="F95" s="187"/>
      <c r="G95" s="93">
        <f t="shared" si="8"/>
        <v>328</v>
      </c>
      <c r="H95" s="93">
        <f t="shared" si="9"/>
        <v>328</v>
      </c>
      <c r="I95" s="93" t="s">
        <v>204</v>
      </c>
      <c r="J95" s="122" t="e">
        <f t="shared" si="7"/>
        <v>#VALUE!</v>
      </c>
    </row>
    <row r="96" spans="1:10" ht="24.95" customHeight="1" x14ac:dyDescent="0.25">
      <c r="A96" s="33">
        <v>94</v>
      </c>
      <c r="B96" s="151" t="s">
        <v>113</v>
      </c>
      <c r="C96" s="81" t="s">
        <v>2</v>
      </c>
      <c r="D96" s="169"/>
      <c r="E96" s="169"/>
      <c r="F96" s="169"/>
      <c r="G96" s="93" t="e">
        <f t="shared" si="8"/>
        <v>#DIV/0!</v>
      </c>
      <c r="H96" s="93" t="str">
        <f t="shared" si="9"/>
        <v/>
      </c>
      <c r="I96" s="93" t="s">
        <v>204</v>
      </c>
      <c r="J96" s="122" t="e">
        <f t="shared" si="7"/>
        <v>#VALUE!</v>
      </c>
    </row>
    <row r="97" spans="1:11" ht="21" customHeight="1" x14ac:dyDescent="0.25">
      <c r="A97" s="33">
        <v>95</v>
      </c>
      <c r="B97" s="151" t="s">
        <v>164</v>
      </c>
      <c r="C97" s="81" t="s">
        <v>61</v>
      </c>
      <c r="D97" s="169"/>
      <c r="E97" s="169"/>
      <c r="F97" s="169"/>
      <c r="G97" s="93" t="e">
        <f t="shared" si="8"/>
        <v>#DIV/0!</v>
      </c>
      <c r="H97" s="93" t="str">
        <f t="shared" si="9"/>
        <v/>
      </c>
      <c r="I97" s="93">
        <v>23.666666666666668</v>
      </c>
      <c r="J97" s="122" t="e">
        <f t="shared" si="7"/>
        <v>#VALUE!</v>
      </c>
    </row>
    <row r="98" spans="1:11" ht="21" customHeight="1" x14ac:dyDescent="0.25">
      <c r="A98" s="33">
        <v>96</v>
      </c>
      <c r="B98" s="151" t="s">
        <v>165</v>
      </c>
      <c r="C98" s="81" t="s">
        <v>61</v>
      </c>
      <c r="D98" s="169">
        <v>93</v>
      </c>
      <c r="E98" s="169"/>
      <c r="F98" s="169"/>
      <c r="G98" s="93">
        <f t="shared" si="8"/>
        <v>93</v>
      </c>
      <c r="H98" s="93">
        <f t="shared" si="9"/>
        <v>93</v>
      </c>
      <c r="I98" s="93">
        <v>111.66666666666667</v>
      </c>
      <c r="J98" s="122">
        <f t="shared" si="7"/>
        <v>83.283582089552226</v>
      </c>
    </row>
    <row r="99" spans="1:11" ht="21" customHeight="1" x14ac:dyDescent="0.25">
      <c r="A99" s="33">
        <v>97</v>
      </c>
      <c r="B99" s="151" t="s">
        <v>36</v>
      </c>
      <c r="C99" s="81" t="s">
        <v>61</v>
      </c>
      <c r="D99" s="169">
        <v>25</v>
      </c>
      <c r="E99" s="169"/>
      <c r="F99" s="169"/>
      <c r="G99" s="93">
        <f t="shared" si="8"/>
        <v>25</v>
      </c>
      <c r="H99" s="93">
        <f t="shared" si="9"/>
        <v>25</v>
      </c>
      <c r="I99" s="93">
        <v>23.666666666666668</v>
      </c>
      <c r="J99" s="122">
        <f t="shared" si="7"/>
        <v>105.63380281690141</v>
      </c>
    </row>
    <row r="100" spans="1:11" ht="21" customHeight="1" x14ac:dyDescent="0.25">
      <c r="A100" s="33">
        <v>98</v>
      </c>
      <c r="B100" s="151" t="s">
        <v>35</v>
      </c>
      <c r="C100" s="81" t="s">
        <v>61</v>
      </c>
      <c r="D100" s="169">
        <v>85</v>
      </c>
      <c r="E100" s="169"/>
      <c r="F100" s="169"/>
      <c r="G100" s="93">
        <f t="shared" si="8"/>
        <v>85</v>
      </c>
      <c r="H100" s="93">
        <f t="shared" si="9"/>
        <v>85</v>
      </c>
      <c r="I100" s="93">
        <v>145</v>
      </c>
      <c r="J100" s="122">
        <f t="shared" si="7"/>
        <v>58.620689655172406</v>
      </c>
    </row>
    <row r="101" spans="1:11" ht="21" customHeight="1" x14ac:dyDescent="0.25">
      <c r="A101" s="33">
        <v>99</v>
      </c>
      <c r="B101" s="151" t="s">
        <v>114</v>
      </c>
      <c r="C101" s="81" t="s">
        <v>2</v>
      </c>
      <c r="D101" s="169">
        <v>17</v>
      </c>
      <c r="E101" s="169">
        <v>18</v>
      </c>
      <c r="F101" s="169">
        <v>20</v>
      </c>
      <c r="G101" s="93">
        <f t="shared" si="8"/>
        <v>18.333333333333332</v>
      </c>
      <c r="H101" s="93">
        <f t="shared" si="9"/>
        <v>18.333333333333332</v>
      </c>
      <c r="I101" s="93">
        <v>21.666666666666668</v>
      </c>
      <c r="J101" s="122">
        <f t="shared" si="7"/>
        <v>84.615384615384599</v>
      </c>
      <c r="K101" s="31"/>
    </row>
    <row r="102" spans="1:11" ht="21" customHeight="1" x14ac:dyDescent="0.25">
      <c r="A102" s="33">
        <v>100</v>
      </c>
      <c r="B102" s="151" t="s">
        <v>86</v>
      </c>
      <c r="C102" s="81" t="s">
        <v>2</v>
      </c>
      <c r="D102" s="169"/>
      <c r="E102" s="169">
        <v>235</v>
      </c>
      <c r="F102" s="169">
        <v>150</v>
      </c>
      <c r="G102" s="93">
        <f t="shared" si="8"/>
        <v>192.5</v>
      </c>
      <c r="H102" s="93">
        <f t="shared" si="9"/>
        <v>192.5</v>
      </c>
      <c r="I102" s="93" t="s">
        <v>204</v>
      </c>
      <c r="J102" s="122" t="e">
        <f t="shared" si="7"/>
        <v>#VALUE!</v>
      </c>
    </row>
    <row r="103" spans="1:11" ht="15.75" x14ac:dyDescent="0.25">
      <c r="A103" s="33">
        <v>101</v>
      </c>
      <c r="B103" s="151" t="s">
        <v>40</v>
      </c>
      <c r="C103" s="81" t="s">
        <v>2</v>
      </c>
      <c r="D103" s="169">
        <v>0</v>
      </c>
      <c r="E103" s="169"/>
      <c r="F103" s="169"/>
      <c r="G103" s="93" t="e">
        <f t="shared" si="8"/>
        <v>#DIV/0!</v>
      </c>
      <c r="H103" s="93" t="str">
        <f t="shared" si="9"/>
        <v/>
      </c>
      <c r="I103" s="93" t="s">
        <v>204</v>
      </c>
      <c r="J103" s="122" t="e">
        <f t="shared" si="7"/>
        <v>#VALUE!</v>
      </c>
    </row>
    <row r="104" spans="1:11" ht="26.25" customHeight="1" x14ac:dyDescent="0.25">
      <c r="A104" s="33">
        <v>102</v>
      </c>
      <c r="B104" s="151" t="s">
        <v>115</v>
      </c>
      <c r="C104" s="81" t="s">
        <v>2</v>
      </c>
      <c r="D104" s="169">
        <v>815</v>
      </c>
      <c r="E104" s="169">
        <v>761</v>
      </c>
      <c r="F104" s="169">
        <v>1066</v>
      </c>
      <c r="G104" s="93">
        <f t="shared" si="8"/>
        <v>880.66666666666663</v>
      </c>
      <c r="H104" s="93">
        <f t="shared" si="9"/>
        <v>880.66666666666663</v>
      </c>
      <c r="I104" s="93">
        <v>745.33333333333337</v>
      </c>
      <c r="J104" s="156">
        <f t="shared" si="7"/>
        <v>118.15742397137745</v>
      </c>
    </row>
    <row r="105" spans="1:11" ht="21" customHeight="1" x14ac:dyDescent="0.25">
      <c r="A105" s="33">
        <v>103</v>
      </c>
      <c r="B105" s="151" t="s">
        <v>131</v>
      </c>
      <c r="C105" s="81" t="s">
        <v>2</v>
      </c>
      <c r="D105" s="169">
        <v>467</v>
      </c>
      <c r="E105" s="169">
        <v>480</v>
      </c>
      <c r="F105" s="169"/>
      <c r="G105" s="93">
        <f t="shared" si="8"/>
        <v>473.5</v>
      </c>
      <c r="H105" s="93">
        <f t="shared" si="9"/>
        <v>473.5</v>
      </c>
      <c r="I105" s="93">
        <v>484.66666666666669</v>
      </c>
      <c r="J105" s="122">
        <f t="shared" si="7"/>
        <v>97.696011004126547</v>
      </c>
    </row>
    <row r="106" spans="1:11" ht="21" customHeight="1" x14ac:dyDescent="0.25">
      <c r="A106" s="33">
        <v>104</v>
      </c>
      <c r="B106" s="151" t="s">
        <v>132</v>
      </c>
      <c r="C106" s="81" t="s">
        <v>2</v>
      </c>
      <c r="D106" s="169">
        <v>527</v>
      </c>
      <c r="E106" s="169">
        <v>510</v>
      </c>
      <c r="F106" s="169">
        <v>522</v>
      </c>
      <c r="G106" s="93">
        <f t="shared" si="8"/>
        <v>519.66666666666663</v>
      </c>
      <c r="H106" s="93">
        <f t="shared" si="9"/>
        <v>519.66666666666663</v>
      </c>
      <c r="I106" s="93">
        <v>496</v>
      </c>
      <c r="J106" s="122">
        <f t="shared" si="7"/>
        <v>104.77150537634408</v>
      </c>
    </row>
    <row r="107" spans="1:11" ht="21" customHeight="1" x14ac:dyDescent="0.25">
      <c r="A107" s="33">
        <v>105</v>
      </c>
      <c r="B107" s="151" t="s">
        <v>87</v>
      </c>
      <c r="C107" s="81" t="s">
        <v>2</v>
      </c>
      <c r="D107" s="169">
        <v>264</v>
      </c>
      <c r="E107" s="169">
        <v>192</v>
      </c>
      <c r="F107" s="169">
        <v>400</v>
      </c>
      <c r="G107" s="93">
        <f t="shared" si="8"/>
        <v>285.33333333333331</v>
      </c>
      <c r="H107" s="93">
        <f t="shared" si="9"/>
        <v>285.33333333333331</v>
      </c>
      <c r="I107" s="93">
        <v>279</v>
      </c>
      <c r="J107" s="122">
        <f t="shared" si="7"/>
        <v>102.2700119474313</v>
      </c>
    </row>
    <row r="108" spans="1:11" ht="26.25" customHeight="1" x14ac:dyDescent="0.25">
      <c r="A108" s="33">
        <v>106</v>
      </c>
      <c r="B108" s="151" t="s">
        <v>51</v>
      </c>
      <c r="C108" s="81" t="s">
        <v>2</v>
      </c>
      <c r="D108" s="169">
        <v>350</v>
      </c>
      <c r="E108" s="169"/>
      <c r="F108" s="169">
        <v>270</v>
      </c>
      <c r="G108" s="93">
        <f t="shared" si="8"/>
        <v>310</v>
      </c>
      <c r="H108" s="93">
        <f t="shared" si="9"/>
        <v>310</v>
      </c>
      <c r="I108" s="93">
        <v>267.66666666666669</v>
      </c>
      <c r="J108" s="156">
        <f t="shared" si="7"/>
        <v>115.81569115815691</v>
      </c>
    </row>
    <row r="109" spans="1:11" ht="28.5" customHeight="1" x14ac:dyDescent="0.25">
      <c r="A109" s="33">
        <v>107</v>
      </c>
      <c r="B109" s="151" t="s">
        <v>116</v>
      </c>
      <c r="C109" s="81" t="s">
        <v>2</v>
      </c>
      <c r="D109" s="169"/>
      <c r="E109" s="187"/>
      <c r="F109" s="187"/>
      <c r="G109" s="93" t="e">
        <f t="shared" si="8"/>
        <v>#DIV/0!</v>
      </c>
      <c r="H109" s="93" t="str">
        <f t="shared" si="9"/>
        <v/>
      </c>
      <c r="I109" s="93">
        <v>218</v>
      </c>
      <c r="J109" s="122" t="e">
        <f t="shared" si="7"/>
        <v>#VALUE!</v>
      </c>
    </row>
    <row r="110" spans="1:11" ht="21" customHeight="1" x14ac:dyDescent="0.25">
      <c r="A110" s="33">
        <v>108</v>
      </c>
      <c r="B110" s="151" t="s">
        <v>54</v>
      </c>
      <c r="C110" s="81" t="s">
        <v>2</v>
      </c>
      <c r="D110" s="169">
        <v>135</v>
      </c>
      <c r="E110" s="169">
        <v>217.5</v>
      </c>
      <c r="F110" s="169">
        <v>180</v>
      </c>
      <c r="G110" s="93">
        <f t="shared" si="8"/>
        <v>177.5</v>
      </c>
      <c r="H110" s="93">
        <f t="shared" si="9"/>
        <v>177.5</v>
      </c>
      <c r="I110" s="93">
        <v>191</v>
      </c>
      <c r="J110" s="122">
        <f t="shared" si="7"/>
        <v>92.931937172774866</v>
      </c>
    </row>
    <row r="111" spans="1:11" ht="30.75" customHeight="1" x14ac:dyDescent="0.25">
      <c r="A111" s="33">
        <v>109</v>
      </c>
      <c r="B111" s="151" t="s">
        <v>117</v>
      </c>
      <c r="C111" s="81" t="s">
        <v>2</v>
      </c>
      <c r="D111" s="169"/>
      <c r="E111" s="169"/>
      <c r="F111" s="169"/>
      <c r="G111" s="93" t="e">
        <f t="shared" si="8"/>
        <v>#DIV/0!</v>
      </c>
      <c r="H111" s="93" t="str">
        <f t="shared" si="9"/>
        <v/>
      </c>
      <c r="I111" s="93" t="s">
        <v>204</v>
      </c>
      <c r="J111" s="122" t="e">
        <f t="shared" si="7"/>
        <v>#VALUE!</v>
      </c>
    </row>
    <row r="112" spans="1:11" ht="21" customHeight="1" x14ac:dyDescent="0.25">
      <c r="A112" s="33">
        <v>110</v>
      </c>
      <c r="B112" s="151" t="s">
        <v>118</v>
      </c>
      <c r="C112" s="81" t="s">
        <v>2</v>
      </c>
      <c r="D112" s="187">
        <v>64</v>
      </c>
      <c r="E112" s="169">
        <v>80</v>
      </c>
      <c r="F112" s="169">
        <v>78</v>
      </c>
      <c r="G112" s="93">
        <f t="shared" si="8"/>
        <v>74</v>
      </c>
      <c r="H112" s="93">
        <f t="shared" si="9"/>
        <v>74</v>
      </c>
      <c r="I112" s="93">
        <v>74</v>
      </c>
      <c r="J112" s="122">
        <f t="shared" si="7"/>
        <v>100</v>
      </c>
    </row>
    <row r="113" spans="1:10" ht="21" customHeight="1" x14ac:dyDescent="0.25">
      <c r="A113" s="33">
        <v>111</v>
      </c>
      <c r="B113" s="151" t="s">
        <v>56</v>
      </c>
      <c r="C113" s="81" t="s">
        <v>2</v>
      </c>
      <c r="D113" s="187">
        <v>74</v>
      </c>
      <c r="E113" s="169"/>
      <c r="F113" s="169">
        <v>70</v>
      </c>
      <c r="G113" s="93">
        <f t="shared" si="8"/>
        <v>72</v>
      </c>
      <c r="H113" s="93">
        <f t="shared" si="9"/>
        <v>72</v>
      </c>
      <c r="I113" s="93">
        <v>71.5</v>
      </c>
      <c r="J113" s="122">
        <f t="shared" si="7"/>
        <v>100.69930069930071</v>
      </c>
    </row>
    <row r="114" spans="1:10" ht="21" customHeight="1" x14ac:dyDescent="0.25">
      <c r="A114" s="33">
        <v>112</v>
      </c>
      <c r="B114" s="159" t="s">
        <v>166</v>
      </c>
      <c r="C114" s="160" t="s">
        <v>61</v>
      </c>
      <c r="D114" s="169">
        <v>2.3199999999999998</v>
      </c>
      <c r="E114" s="169">
        <v>2.44</v>
      </c>
      <c r="F114" s="169">
        <v>2.3199999999999998</v>
      </c>
      <c r="G114" s="93">
        <f t="shared" si="8"/>
        <v>2.36</v>
      </c>
      <c r="H114" s="93">
        <f t="shared" si="9"/>
        <v>2.36</v>
      </c>
      <c r="I114" s="93">
        <v>2.3333333333333335</v>
      </c>
      <c r="J114" s="122">
        <f t="shared" si="7"/>
        <v>101.14285714285714</v>
      </c>
    </row>
    <row r="115" spans="1:10" ht="21" customHeight="1" x14ac:dyDescent="0.25">
      <c r="A115" s="33">
        <v>113</v>
      </c>
      <c r="B115" s="151" t="s">
        <v>57</v>
      </c>
      <c r="C115" s="81" t="s">
        <v>2</v>
      </c>
      <c r="D115" s="169"/>
      <c r="E115" s="169"/>
      <c r="F115" s="169"/>
      <c r="G115" s="93" t="e">
        <f t="shared" si="8"/>
        <v>#DIV/0!</v>
      </c>
      <c r="H115" s="93" t="str">
        <f t="shared" si="9"/>
        <v/>
      </c>
      <c r="I115" s="93" t="s">
        <v>204</v>
      </c>
      <c r="J115" s="122" t="e">
        <f t="shared" si="7"/>
        <v>#VALUE!</v>
      </c>
    </row>
    <row r="116" spans="1:10" ht="21" customHeight="1" x14ac:dyDescent="0.25">
      <c r="A116" s="33">
        <v>114</v>
      </c>
      <c r="B116" s="151" t="s">
        <v>74</v>
      </c>
      <c r="C116" s="81" t="s">
        <v>2</v>
      </c>
      <c r="D116" s="169"/>
      <c r="E116" s="169"/>
      <c r="F116" s="169"/>
      <c r="G116" s="93" t="e">
        <f t="shared" ref="G116:G123" si="10">AVERAGEIF(D116:F116,"&gt;0")</f>
        <v>#DIV/0!</v>
      </c>
      <c r="H116" s="93" t="str">
        <f t="shared" ref="H116:H123" si="11">IFERROR(G116,"")</f>
        <v/>
      </c>
      <c r="I116" s="93" t="s">
        <v>204</v>
      </c>
      <c r="J116" s="122" t="e">
        <f t="shared" si="7"/>
        <v>#VALUE!</v>
      </c>
    </row>
    <row r="117" spans="1:10" ht="21" customHeight="1" x14ac:dyDescent="0.25">
      <c r="A117" s="33">
        <v>115</v>
      </c>
      <c r="B117" s="151" t="s">
        <v>38</v>
      </c>
      <c r="C117" s="81" t="s">
        <v>2</v>
      </c>
      <c r="D117" s="169"/>
      <c r="E117" s="169">
        <v>390</v>
      </c>
      <c r="F117" s="169"/>
      <c r="G117" s="93">
        <f t="shared" si="10"/>
        <v>390</v>
      </c>
      <c r="H117" s="93">
        <f t="shared" si="11"/>
        <v>390</v>
      </c>
      <c r="I117" s="93" t="s">
        <v>204</v>
      </c>
      <c r="J117" s="122" t="e">
        <f t="shared" ref="J117:J123" si="12">H117/I117*100</f>
        <v>#VALUE!</v>
      </c>
    </row>
    <row r="118" spans="1:10" ht="21" customHeight="1" x14ac:dyDescent="0.25">
      <c r="A118" s="33">
        <v>116</v>
      </c>
      <c r="B118" s="151" t="s">
        <v>119</v>
      </c>
      <c r="C118" s="81" t="s">
        <v>2</v>
      </c>
      <c r="D118" s="169"/>
      <c r="E118" s="169">
        <v>364</v>
      </c>
      <c r="F118" s="169">
        <v>378</v>
      </c>
      <c r="G118" s="93">
        <f t="shared" si="10"/>
        <v>371</v>
      </c>
      <c r="H118" s="93">
        <f t="shared" si="11"/>
        <v>371</v>
      </c>
      <c r="I118" s="93">
        <v>381</v>
      </c>
      <c r="J118" s="122">
        <f t="shared" si="12"/>
        <v>97.375328083989501</v>
      </c>
    </row>
    <row r="119" spans="1:10" ht="21" customHeight="1" x14ac:dyDescent="0.25">
      <c r="A119" s="33">
        <v>117</v>
      </c>
      <c r="B119" s="151" t="s">
        <v>133</v>
      </c>
      <c r="C119" s="81" t="s">
        <v>2</v>
      </c>
      <c r="D119" s="187">
        <v>290</v>
      </c>
      <c r="E119" s="169"/>
      <c r="F119" s="169"/>
      <c r="G119" s="93">
        <f t="shared" si="10"/>
        <v>290</v>
      </c>
      <c r="H119" s="93">
        <f t="shared" si="11"/>
        <v>290</v>
      </c>
      <c r="I119" s="93" t="s">
        <v>204</v>
      </c>
      <c r="J119" s="122" t="e">
        <f t="shared" si="12"/>
        <v>#VALUE!</v>
      </c>
    </row>
    <row r="120" spans="1:10" ht="21" customHeight="1" x14ac:dyDescent="0.25">
      <c r="A120" s="33">
        <v>118</v>
      </c>
      <c r="B120" s="151" t="s">
        <v>48</v>
      </c>
      <c r="C120" s="81" t="s">
        <v>2</v>
      </c>
      <c r="D120" s="169"/>
      <c r="E120" s="169"/>
      <c r="F120" s="169">
        <v>800</v>
      </c>
      <c r="G120" s="93">
        <f t="shared" si="10"/>
        <v>800</v>
      </c>
      <c r="H120" s="93">
        <f t="shared" si="11"/>
        <v>800</v>
      </c>
      <c r="I120" s="93" t="s">
        <v>204</v>
      </c>
      <c r="J120" s="122" t="e">
        <f t="shared" si="12"/>
        <v>#VALUE!</v>
      </c>
    </row>
    <row r="121" spans="1:10" ht="21" customHeight="1" x14ac:dyDescent="0.25">
      <c r="A121" s="33">
        <v>119</v>
      </c>
      <c r="B121" s="151" t="s">
        <v>47</v>
      </c>
      <c r="C121" s="81" t="s">
        <v>2</v>
      </c>
      <c r="D121" s="168">
        <v>800</v>
      </c>
      <c r="E121" s="168"/>
      <c r="F121" s="168">
        <v>990</v>
      </c>
      <c r="G121" s="93">
        <f t="shared" si="10"/>
        <v>895</v>
      </c>
      <c r="H121" s="93">
        <f t="shared" si="11"/>
        <v>895</v>
      </c>
      <c r="I121" s="93" t="s">
        <v>204</v>
      </c>
      <c r="J121" s="122" t="e">
        <f t="shared" si="12"/>
        <v>#VALUE!</v>
      </c>
    </row>
    <row r="122" spans="1:10" ht="21" customHeight="1" x14ac:dyDescent="0.25">
      <c r="A122" s="33">
        <v>120</v>
      </c>
      <c r="B122" s="151" t="s">
        <v>120</v>
      </c>
      <c r="C122" s="81" t="s">
        <v>2</v>
      </c>
      <c r="D122" s="168"/>
      <c r="E122" s="168">
        <v>169</v>
      </c>
      <c r="F122" s="168"/>
      <c r="G122" s="93">
        <f t="shared" si="10"/>
        <v>169</v>
      </c>
      <c r="H122" s="93">
        <f t="shared" si="11"/>
        <v>169</v>
      </c>
      <c r="I122" s="93">
        <v>151.66666666666666</v>
      </c>
      <c r="J122" s="156">
        <f t="shared" si="12"/>
        <v>111.42857142857143</v>
      </c>
    </row>
    <row r="123" spans="1:10" ht="21" customHeight="1" x14ac:dyDescent="0.25">
      <c r="A123" s="33">
        <v>121</v>
      </c>
      <c r="B123" s="151" t="s">
        <v>88</v>
      </c>
      <c r="C123" s="81" t="s">
        <v>61</v>
      </c>
      <c r="D123" s="131">
        <v>14.7</v>
      </c>
      <c r="E123" s="131">
        <v>14.8</v>
      </c>
      <c r="F123" s="131">
        <v>14</v>
      </c>
      <c r="G123" s="93">
        <f t="shared" si="10"/>
        <v>14.5</v>
      </c>
      <c r="H123" s="93">
        <f t="shared" si="11"/>
        <v>14.5</v>
      </c>
      <c r="I123" s="93">
        <v>17</v>
      </c>
      <c r="J123" s="156">
        <f t="shared" si="12"/>
        <v>85.294117647058826</v>
      </c>
    </row>
  </sheetData>
  <sortState ref="B3:I138">
    <sortCondition ref="B3"/>
  </sortState>
  <phoneticPr fontId="0" type="noConversion"/>
  <printOptions horizontalCentered="1" verticalCentered="1"/>
  <pageMargins left="0.59055118110236227" right="0" top="0.19685039370078741" bottom="0.51181102362204722" header="0.11811023622047245" footer="0.11811023622047245"/>
  <pageSetup paperSize="9" scale="76" orientation="landscape" r:id="rId1"/>
  <headerFooter alignWithMargins="0">
    <oddHeader>&amp;L&amp;9&amp;F&amp;C&amp;9&amp;P&amp;R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00B050"/>
  </sheetPr>
  <dimension ref="A1:O179"/>
  <sheetViews>
    <sheetView view="pageBreakPreview" zoomScale="80" zoomScaleNormal="90" zoomScaleSheetLayoutView="80" workbookViewId="0">
      <pane xSplit="2" ySplit="2" topLeftCell="C105" activePane="bottomRight" state="frozen"/>
      <selection activeCell="G18" sqref="G18"/>
      <selection pane="topRight" activeCell="G18" sqref="G18"/>
      <selection pane="bottomLeft" activeCell="G18" sqref="G18"/>
      <selection pane="bottomRight" activeCell="F116" sqref="F116"/>
    </sheetView>
  </sheetViews>
  <sheetFormatPr defaultColWidth="9" defaultRowHeight="21" customHeight="1" x14ac:dyDescent="0.2"/>
  <cols>
    <col min="1" max="1" width="5" style="1" customWidth="1"/>
    <col min="2" max="2" width="31" style="7" customWidth="1"/>
    <col min="3" max="3" width="10.625" style="7" customWidth="1"/>
    <col min="4" max="4" width="11.625" style="48" customWidth="1"/>
    <col min="5" max="5" width="10.625" style="48" customWidth="1"/>
    <col min="6" max="6" width="11.25" style="48" customWidth="1"/>
    <col min="7" max="8" width="10.625" style="90" customWidth="1"/>
    <col min="9" max="9" width="9" style="70"/>
    <col min="10" max="10" width="10.875" style="6" customWidth="1"/>
    <col min="11" max="12" width="0.125" style="6" customWidth="1"/>
    <col min="13" max="15" width="9" style="6"/>
    <col min="16" max="16384" width="9" style="1"/>
  </cols>
  <sheetData>
    <row r="1" spans="1:15" s="2" customFormat="1" ht="81" customHeight="1" x14ac:dyDescent="0.2">
      <c r="B1" s="21" t="s">
        <v>67</v>
      </c>
      <c r="C1" s="25"/>
      <c r="D1" s="49"/>
      <c r="E1" s="49"/>
      <c r="F1" s="49"/>
      <c r="G1" s="90"/>
      <c r="H1" s="90"/>
      <c r="I1" s="69"/>
      <c r="J1" s="5"/>
      <c r="K1" s="5"/>
      <c r="L1" s="5"/>
      <c r="M1" s="5"/>
      <c r="N1" s="5"/>
      <c r="O1" s="5"/>
    </row>
    <row r="2" spans="1:15" s="3" customFormat="1" ht="43.5" customHeight="1" x14ac:dyDescent="0.2">
      <c r="A2" s="95" t="s">
        <v>140</v>
      </c>
      <c r="B2" s="96" t="s">
        <v>0</v>
      </c>
      <c r="C2" s="96" t="s">
        <v>1</v>
      </c>
      <c r="D2" s="82" t="s">
        <v>179</v>
      </c>
      <c r="E2" s="82" t="s">
        <v>180</v>
      </c>
      <c r="F2" s="82" t="s">
        <v>181</v>
      </c>
      <c r="H2" s="97" t="s">
        <v>3</v>
      </c>
      <c r="I2" s="123" t="s">
        <v>81</v>
      </c>
      <c r="J2" s="124" t="s">
        <v>72</v>
      </c>
      <c r="K2" s="11"/>
      <c r="L2" s="11"/>
      <c r="M2" s="11"/>
      <c r="N2" s="11"/>
      <c r="O2" s="11"/>
    </row>
    <row r="3" spans="1:15" s="3" customFormat="1" ht="24.95" customHeight="1" x14ac:dyDescent="0.2">
      <c r="A3" s="33">
        <v>1</v>
      </c>
      <c r="B3" s="55" t="s">
        <v>96</v>
      </c>
      <c r="C3" s="56" t="s">
        <v>2</v>
      </c>
      <c r="D3" s="167"/>
      <c r="E3" s="167"/>
      <c r="F3" s="167"/>
      <c r="G3" s="98" t="e">
        <f t="shared" ref="G3:G29" si="0">AVERAGEIF(D3:F3,"&gt;0")</f>
        <v>#DIV/0!</v>
      </c>
      <c r="H3" s="98" t="str">
        <f t="shared" ref="H3:H29" si="1">IFERROR(G3,"")</f>
        <v/>
      </c>
      <c r="I3" s="98" t="s">
        <v>204</v>
      </c>
      <c r="J3" s="122" t="e">
        <f>H3/I3*100</f>
        <v>#VALUE!</v>
      </c>
      <c r="K3" s="11"/>
      <c r="L3" s="11"/>
      <c r="M3" s="11"/>
      <c r="N3" s="11"/>
      <c r="O3" s="11"/>
    </row>
    <row r="4" spans="1:15" ht="24.95" customHeight="1" x14ac:dyDescent="0.2">
      <c r="A4" s="33">
        <v>2</v>
      </c>
      <c r="B4" s="55" t="s">
        <v>34</v>
      </c>
      <c r="C4" s="54" t="s">
        <v>2</v>
      </c>
      <c r="D4" s="167"/>
      <c r="E4" s="167"/>
      <c r="F4" s="167">
        <v>288</v>
      </c>
      <c r="G4" s="98">
        <f t="shared" si="0"/>
        <v>288</v>
      </c>
      <c r="H4" s="98">
        <f t="shared" si="1"/>
        <v>288</v>
      </c>
      <c r="I4" s="98">
        <v>295.7</v>
      </c>
      <c r="J4" s="122">
        <f t="shared" ref="J4:J59" si="2">H4/I4*100</f>
        <v>97.39600946905648</v>
      </c>
    </row>
    <row r="5" spans="1:15" ht="24.95" customHeight="1" x14ac:dyDescent="0.2">
      <c r="A5" s="33">
        <v>3</v>
      </c>
      <c r="B5" s="55" t="s">
        <v>97</v>
      </c>
      <c r="C5" s="54" t="s">
        <v>2</v>
      </c>
      <c r="D5" s="167">
        <v>180</v>
      </c>
      <c r="E5" s="167">
        <v>160</v>
      </c>
      <c r="F5" s="167"/>
      <c r="G5" s="98">
        <f t="shared" si="0"/>
        <v>170</v>
      </c>
      <c r="H5" s="98">
        <f t="shared" si="1"/>
        <v>170</v>
      </c>
      <c r="I5" s="98">
        <v>240</v>
      </c>
      <c r="J5" s="122">
        <f t="shared" si="2"/>
        <v>70.833333333333343</v>
      </c>
    </row>
    <row r="6" spans="1:15" ht="24.95" customHeight="1" x14ac:dyDescent="0.2">
      <c r="A6" s="33">
        <v>4</v>
      </c>
      <c r="B6" s="84" t="s">
        <v>147</v>
      </c>
      <c r="C6" s="85" t="s">
        <v>2</v>
      </c>
      <c r="D6" s="167"/>
      <c r="E6" s="167"/>
      <c r="F6" s="167"/>
      <c r="G6" s="98" t="e">
        <f t="shared" si="0"/>
        <v>#DIV/0!</v>
      </c>
      <c r="H6" s="98" t="str">
        <f t="shared" si="1"/>
        <v/>
      </c>
      <c r="I6" s="98" t="s">
        <v>204</v>
      </c>
      <c r="J6" s="122" t="e">
        <f t="shared" si="2"/>
        <v>#VALUE!</v>
      </c>
    </row>
    <row r="7" spans="1:15" s="3" customFormat="1" ht="24.95" customHeight="1" x14ac:dyDescent="0.2">
      <c r="A7" s="33">
        <v>5</v>
      </c>
      <c r="B7" s="68" t="s">
        <v>122</v>
      </c>
      <c r="C7" s="57" t="s">
        <v>2</v>
      </c>
      <c r="D7" s="167">
        <v>0</v>
      </c>
      <c r="E7" s="167">
        <v>216</v>
      </c>
      <c r="F7" s="167"/>
      <c r="G7" s="98">
        <f t="shared" si="0"/>
        <v>216</v>
      </c>
      <c r="H7" s="98">
        <f t="shared" si="1"/>
        <v>216</v>
      </c>
      <c r="I7" s="98" t="s">
        <v>204</v>
      </c>
      <c r="J7" s="122" t="e">
        <f t="shared" si="2"/>
        <v>#VALUE!</v>
      </c>
      <c r="K7" s="11"/>
      <c r="L7" s="11"/>
      <c r="M7" s="11"/>
      <c r="N7" s="11"/>
      <c r="O7" s="11"/>
    </row>
    <row r="8" spans="1:15" ht="24.95" customHeight="1" x14ac:dyDescent="0.2">
      <c r="A8" s="33">
        <v>6</v>
      </c>
      <c r="B8" s="68" t="s">
        <v>43</v>
      </c>
      <c r="C8" s="57" t="s">
        <v>2</v>
      </c>
      <c r="D8" s="169"/>
      <c r="E8" s="169">
        <v>300</v>
      </c>
      <c r="F8" s="169">
        <v>310</v>
      </c>
      <c r="G8" s="98">
        <f t="shared" si="0"/>
        <v>305</v>
      </c>
      <c r="H8" s="98">
        <f t="shared" si="1"/>
        <v>305</v>
      </c>
      <c r="I8" s="98">
        <v>290.5</v>
      </c>
      <c r="J8" s="122">
        <f t="shared" si="2"/>
        <v>104.99139414802066</v>
      </c>
      <c r="K8" s="15"/>
    </row>
    <row r="9" spans="1:15" ht="24.95" customHeight="1" x14ac:dyDescent="0.2">
      <c r="A9" s="33">
        <v>7</v>
      </c>
      <c r="B9" s="68" t="s">
        <v>45</v>
      </c>
      <c r="C9" s="57" t="s">
        <v>2</v>
      </c>
      <c r="D9" s="169"/>
      <c r="E9" s="187">
        <v>340</v>
      </c>
      <c r="F9" s="169"/>
      <c r="G9" s="98">
        <f t="shared" si="0"/>
        <v>340</v>
      </c>
      <c r="H9" s="98">
        <f t="shared" si="1"/>
        <v>340</v>
      </c>
      <c r="I9" s="98">
        <v>360</v>
      </c>
      <c r="J9" s="122">
        <f t="shared" si="2"/>
        <v>94.444444444444443</v>
      </c>
      <c r="K9" s="15"/>
    </row>
    <row r="10" spans="1:15" ht="24.95" customHeight="1" x14ac:dyDescent="0.2">
      <c r="A10" s="33">
        <v>8</v>
      </c>
      <c r="B10" s="68" t="s">
        <v>123</v>
      </c>
      <c r="C10" s="57" t="s">
        <v>2</v>
      </c>
      <c r="D10" s="169"/>
      <c r="E10" s="169">
        <v>0</v>
      </c>
      <c r="F10" s="169"/>
      <c r="G10" s="98" t="e">
        <f t="shared" si="0"/>
        <v>#DIV/0!</v>
      </c>
      <c r="H10" s="98" t="str">
        <f t="shared" si="1"/>
        <v/>
      </c>
      <c r="I10" s="98">
        <v>300</v>
      </c>
      <c r="J10" s="122" t="e">
        <f t="shared" si="2"/>
        <v>#VALUE!</v>
      </c>
      <c r="K10" s="16"/>
    </row>
    <row r="11" spans="1:15" ht="24.95" customHeight="1" x14ac:dyDescent="0.2">
      <c r="A11" s="33">
        <v>9</v>
      </c>
      <c r="B11" s="68" t="s">
        <v>124</v>
      </c>
      <c r="C11" s="57" t="s">
        <v>2</v>
      </c>
      <c r="D11" s="169"/>
      <c r="E11" s="169"/>
      <c r="F11" s="169"/>
      <c r="G11" s="98" t="e">
        <f t="shared" si="0"/>
        <v>#DIV/0!</v>
      </c>
      <c r="H11" s="98" t="str">
        <f t="shared" si="1"/>
        <v/>
      </c>
      <c r="I11" s="98" t="s">
        <v>204</v>
      </c>
      <c r="J11" s="122" t="e">
        <f t="shared" si="2"/>
        <v>#VALUE!</v>
      </c>
      <c r="K11" s="15"/>
    </row>
    <row r="12" spans="1:15" ht="24.95" customHeight="1" x14ac:dyDescent="0.2">
      <c r="A12" s="33">
        <v>10</v>
      </c>
      <c r="B12" s="68" t="s">
        <v>125</v>
      </c>
      <c r="C12" s="57" t="s">
        <v>89</v>
      </c>
      <c r="D12" s="169">
        <v>18</v>
      </c>
      <c r="E12" s="169">
        <v>25</v>
      </c>
      <c r="F12" s="169"/>
      <c r="G12" s="98">
        <f t="shared" si="0"/>
        <v>21.5</v>
      </c>
      <c r="H12" s="98">
        <f t="shared" si="1"/>
        <v>21.5</v>
      </c>
      <c r="I12" s="98">
        <v>22</v>
      </c>
      <c r="J12" s="122">
        <f t="shared" si="2"/>
        <v>97.727272727272734</v>
      </c>
      <c r="K12" s="15"/>
    </row>
    <row r="13" spans="1:15" ht="24.95" customHeight="1" x14ac:dyDescent="0.2">
      <c r="A13" s="33">
        <v>11</v>
      </c>
      <c r="B13" s="68" t="s">
        <v>83</v>
      </c>
      <c r="C13" s="57" t="s">
        <v>2</v>
      </c>
      <c r="D13" s="169"/>
      <c r="E13" s="169">
        <v>311.7</v>
      </c>
      <c r="F13" s="169"/>
      <c r="G13" s="98">
        <f t="shared" si="0"/>
        <v>311.7</v>
      </c>
      <c r="H13" s="98">
        <f t="shared" si="1"/>
        <v>311.7</v>
      </c>
      <c r="I13" s="98" t="s">
        <v>204</v>
      </c>
      <c r="J13" s="122" t="e">
        <f t="shared" si="2"/>
        <v>#VALUE!</v>
      </c>
      <c r="K13" s="15"/>
    </row>
    <row r="14" spans="1:15" ht="24.95" customHeight="1" x14ac:dyDescent="0.2">
      <c r="A14" s="33">
        <v>12</v>
      </c>
      <c r="B14" s="68" t="s">
        <v>98</v>
      </c>
      <c r="C14" s="57" t="s">
        <v>2</v>
      </c>
      <c r="D14" s="169">
        <v>400</v>
      </c>
      <c r="E14" s="169">
        <v>247</v>
      </c>
      <c r="F14" s="169"/>
      <c r="G14" s="98">
        <f t="shared" si="0"/>
        <v>323.5</v>
      </c>
      <c r="H14" s="98">
        <f t="shared" si="1"/>
        <v>323.5</v>
      </c>
      <c r="I14" s="98">
        <v>320</v>
      </c>
      <c r="J14" s="122">
        <f t="shared" si="2"/>
        <v>101.09375</v>
      </c>
      <c r="K14" s="15"/>
    </row>
    <row r="15" spans="1:15" ht="24.95" customHeight="1" x14ac:dyDescent="0.2">
      <c r="A15" s="33">
        <v>13</v>
      </c>
      <c r="B15" s="68" t="s">
        <v>32</v>
      </c>
      <c r="C15" s="57" t="s">
        <v>2</v>
      </c>
      <c r="D15" s="169"/>
      <c r="E15" s="187">
        <v>328.9</v>
      </c>
      <c r="F15" s="187"/>
      <c r="G15" s="98">
        <f t="shared" si="0"/>
        <v>328.9</v>
      </c>
      <c r="H15" s="98">
        <f t="shared" si="1"/>
        <v>328.9</v>
      </c>
      <c r="I15" s="98">
        <v>348.95</v>
      </c>
      <c r="J15" s="122">
        <f t="shared" si="2"/>
        <v>94.254191144863157</v>
      </c>
      <c r="K15" s="15"/>
    </row>
    <row r="16" spans="1:15" ht="24.95" customHeight="1" x14ac:dyDescent="0.2">
      <c r="A16" s="33">
        <v>14</v>
      </c>
      <c r="B16" s="68" t="s">
        <v>84</v>
      </c>
      <c r="C16" s="57" t="s">
        <v>2</v>
      </c>
      <c r="D16" s="169"/>
      <c r="E16" s="169"/>
      <c r="F16" s="169"/>
      <c r="G16" s="98" t="e">
        <f t="shared" si="0"/>
        <v>#DIV/0!</v>
      </c>
      <c r="H16" s="98" t="str">
        <f t="shared" si="1"/>
        <v/>
      </c>
      <c r="I16" s="98" t="s">
        <v>204</v>
      </c>
      <c r="J16" s="122" t="e">
        <f t="shared" si="2"/>
        <v>#VALUE!</v>
      </c>
      <c r="K16" s="15"/>
    </row>
    <row r="17" spans="1:15" ht="24.95" customHeight="1" x14ac:dyDescent="0.2">
      <c r="A17" s="33">
        <v>15</v>
      </c>
      <c r="B17" s="68" t="s">
        <v>19</v>
      </c>
      <c r="C17" s="57" t="s">
        <v>2</v>
      </c>
      <c r="D17" s="169">
        <v>1950</v>
      </c>
      <c r="E17" s="169">
        <v>2010</v>
      </c>
      <c r="F17" s="169"/>
      <c r="G17" s="98">
        <f t="shared" si="0"/>
        <v>1980</v>
      </c>
      <c r="H17" s="98">
        <f t="shared" si="1"/>
        <v>1980</v>
      </c>
      <c r="I17" s="98">
        <v>2010.2666666666667</v>
      </c>
      <c r="J17" s="122">
        <f t="shared" si="2"/>
        <v>98.494395436757969</v>
      </c>
      <c r="K17" s="15"/>
    </row>
    <row r="18" spans="1:15" ht="24.95" customHeight="1" x14ac:dyDescent="0.2">
      <c r="A18" s="33">
        <v>16</v>
      </c>
      <c r="B18" s="84" t="s">
        <v>148</v>
      </c>
      <c r="C18" s="85" t="s">
        <v>2</v>
      </c>
      <c r="D18" s="169"/>
      <c r="E18" s="169"/>
      <c r="F18" s="169"/>
      <c r="G18" s="98" t="e">
        <f t="shared" si="0"/>
        <v>#DIV/0!</v>
      </c>
      <c r="H18" s="98" t="str">
        <f t="shared" si="1"/>
        <v/>
      </c>
      <c r="I18" s="98" t="s">
        <v>204</v>
      </c>
      <c r="J18" s="122" t="e">
        <f t="shared" si="2"/>
        <v>#VALUE!</v>
      </c>
    </row>
    <row r="19" spans="1:15" ht="24.95" customHeight="1" x14ac:dyDescent="0.2">
      <c r="A19" s="33">
        <v>17</v>
      </c>
      <c r="B19" s="68" t="s">
        <v>53</v>
      </c>
      <c r="C19" s="57" t="s">
        <v>2</v>
      </c>
      <c r="D19" s="169">
        <v>157.5</v>
      </c>
      <c r="E19" s="168">
        <v>249</v>
      </c>
      <c r="F19" s="83">
        <v>202.4</v>
      </c>
      <c r="G19" s="98">
        <f t="shared" si="0"/>
        <v>202.96666666666667</v>
      </c>
      <c r="H19" s="98">
        <f t="shared" si="1"/>
        <v>202.96666666666667</v>
      </c>
      <c r="I19" s="98">
        <v>255.3</v>
      </c>
      <c r="J19" s="122">
        <f t="shared" si="2"/>
        <v>79.501240370805576</v>
      </c>
    </row>
    <row r="20" spans="1:15" ht="24.95" customHeight="1" x14ac:dyDescent="0.2">
      <c r="A20" s="33">
        <v>18</v>
      </c>
      <c r="B20" s="68" t="s">
        <v>60</v>
      </c>
      <c r="C20" s="57" t="s">
        <v>2</v>
      </c>
      <c r="D20" s="169"/>
      <c r="E20" s="169"/>
      <c r="F20" s="169"/>
      <c r="G20" s="98" t="e">
        <f t="shared" si="0"/>
        <v>#DIV/0!</v>
      </c>
      <c r="H20" s="98" t="str">
        <f t="shared" si="1"/>
        <v/>
      </c>
      <c r="I20" s="98" t="s">
        <v>204</v>
      </c>
      <c r="J20" s="122" t="e">
        <f t="shared" si="2"/>
        <v>#VALUE!</v>
      </c>
    </row>
    <row r="21" spans="1:15" ht="24.95" customHeight="1" x14ac:dyDescent="0.2">
      <c r="A21" s="33">
        <v>19</v>
      </c>
      <c r="B21" s="68" t="s">
        <v>99</v>
      </c>
      <c r="C21" s="57" t="s">
        <v>2</v>
      </c>
      <c r="D21" s="169"/>
      <c r="E21" s="169">
        <v>351.6</v>
      </c>
      <c r="F21" s="169"/>
      <c r="G21" s="98">
        <f t="shared" si="0"/>
        <v>351.6</v>
      </c>
      <c r="H21" s="98">
        <f t="shared" si="1"/>
        <v>351.6</v>
      </c>
      <c r="I21" s="98">
        <v>331.5</v>
      </c>
      <c r="J21" s="122">
        <f t="shared" si="2"/>
        <v>106.0633484162896</v>
      </c>
    </row>
    <row r="22" spans="1:15" ht="24.95" customHeight="1" x14ac:dyDescent="0.2">
      <c r="A22" s="33">
        <v>20</v>
      </c>
      <c r="B22" s="68" t="s">
        <v>39</v>
      </c>
      <c r="C22" s="57" t="s">
        <v>2</v>
      </c>
      <c r="D22" s="169"/>
      <c r="E22" s="169">
        <v>355</v>
      </c>
      <c r="F22" s="169"/>
      <c r="G22" s="98">
        <f t="shared" si="0"/>
        <v>355</v>
      </c>
      <c r="H22" s="98">
        <f t="shared" si="1"/>
        <v>355</v>
      </c>
      <c r="I22" s="98">
        <v>390</v>
      </c>
      <c r="J22" s="122">
        <f t="shared" si="2"/>
        <v>91.025641025641022</v>
      </c>
    </row>
    <row r="23" spans="1:15" ht="24.95" customHeight="1" x14ac:dyDescent="0.2">
      <c r="A23" s="33">
        <v>21</v>
      </c>
      <c r="B23" s="84" t="s">
        <v>149</v>
      </c>
      <c r="C23" s="83" t="s">
        <v>2</v>
      </c>
      <c r="D23" s="169">
        <v>195.8</v>
      </c>
      <c r="E23" s="187"/>
      <c r="F23" s="187">
        <v>242.8</v>
      </c>
      <c r="G23" s="98">
        <f t="shared" si="0"/>
        <v>219.3</v>
      </c>
      <c r="H23" s="98">
        <f t="shared" si="1"/>
        <v>219.3</v>
      </c>
      <c r="I23" s="98">
        <v>183.8</v>
      </c>
      <c r="J23" s="122">
        <f t="shared" si="2"/>
        <v>119.31447225244831</v>
      </c>
    </row>
    <row r="24" spans="1:15" ht="24.95" customHeight="1" x14ac:dyDescent="0.2">
      <c r="A24" s="33">
        <v>22</v>
      </c>
      <c r="B24" s="84" t="s">
        <v>150</v>
      </c>
      <c r="C24" s="83" t="s">
        <v>151</v>
      </c>
      <c r="D24" s="169"/>
      <c r="E24" s="169"/>
      <c r="F24" s="169"/>
      <c r="G24" s="98" t="e">
        <f t="shared" si="0"/>
        <v>#DIV/0!</v>
      </c>
      <c r="H24" s="98" t="str">
        <f t="shared" si="1"/>
        <v/>
      </c>
      <c r="I24" s="98" t="s">
        <v>204</v>
      </c>
      <c r="J24" s="122" t="e">
        <f t="shared" si="2"/>
        <v>#VALUE!</v>
      </c>
    </row>
    <row r="25" spans="1:15" ht="24.95" customHeight="1" x14ac:dyDescent="0.2">
      <c r="A25" s="33">
        <v>23</v>
      </c>
      <c r="B25" s="68" t="s">
        <v>16</v>
      </c>
      <c r="C25" s="57" t="s">
        <v>2</v>
      </c>
      <c r="D25" s="169"/>
      <c r="E25" s="169">
        <v>185</v>
      </c>
      <c r="F25" s="169"/>
      <c r="G25" s="98">
        <f t="shared" si="0"/>
        <v>185</v>
      </c>
      <c r="H25" s="98">
        <f t="shared" si="1"/>
        <v>185</v>
      </c>
      <c r="I25" s="98">
        <v>186.3</v>
      </c>
      <c r="J25" s="122">
        <f t="shared" si="2"/>
        <v>99.302200751476107</v>
      </c>
    </row>
    <row r="26" spans="1:15" s="4" customFormat="1" ht="24.95" customHeight="1" x14ac:dyDescent="0.2">
      <c r="A26" s="33">
        <v>24</v>
      </c>
      <c r="B26" s="68" t="s">
        <v>58</v>
      </c>
      <c r="C26" s="57" t="s">
        <v>2</v>
      </c>
      <c r="D26" s="169"/>
      <c r="E26" s="169">
        <v>364</v>
      </c>
      <c r="F26" s="169"/>
      <c r="G26" s="98">
        <f t="shared" si="0"/>
        <v>364</v>
      </c>
      <c r="H26" s="98">
        <f t="shared" si="1"/>
        <v>364</v>
      </c>
      <c r="I26" s="98">
        <v>358</v>
      </c>
      <c r="J26" s="122">
        <f t="shared" si="2"/>
        <v>101.67597765363128</v>
      </c>
      <c r="K26" s="8"/>
      <c r="L26" s="8"/>
      <c r="M26" s="8"/>
      <c r="N26" s="8"/>
      <c r="O26" s="8"/>
    </row>
    <row r="27" spans="1:15" s="4" customFormat="1" ht="24.95" customHeight="1" x14ac:dyDescent="0.2">
      <c r="A27" s="33">
        <v>25</v>
      </c>
      <c r="B27" s="84" t="s">
        <v>152</v>
      </c>
      <c r="C27" s="83" t="s">
        <v>2</v>
      </c>
      <c r="D27" s="169">
        <v>205</v>
      </c>
      <c r="E27" s="169"/>
      <c r="F27" s="169"/>
      <c r="G27" s="98">
        <f t="shared" si="0"/>
        <v>205</v>
      </c>
      <c r="H27" s="98">
        <f t="shared" si="1"/>
        <v>205</v>
      </c>
      <c r="I27" s="98">
        <v>157.5</v>
      </c>
      <c r="J27" s="122">
        <f t="shared" si="2"/>
        <v>130.15873015873015</v>
      </c>
      <c r="K27" s="8"/>
      <c r="L27" s="8"/>
      <c r="M27" s="8"/>
      <c r="N27" s="8"/>
      <c r="O27" s="8"/>
    </row>
    <row r="28" spans="1:15" s="4" customFormat="1" ht="24.95" customHeight="1" x14ac:dyDescent="0.2">
      <c r="A28" s="33">
        <v>26</v>
      </c>
      <c r="B28" s="68" t="s">
        <v>50</v>
      </c>
      <c r="C28" s="57" t="s">
        <v>2</v>
      </c>
      <c r="D28" s="169">
        <v>45</v>
      </c>
      <c r="E28" s="169">
        <v>42</v>
      </c>
      <c r="F28" s="169"/>
      <c r="G28" s="98">
        <f t="shared" si="0"/>
        <v>43.5</v>
      </c>
      <c r="H28" s="98">
        <f t="shared" si="1"/>
        <v>43.5</v>
      </c>
      <c r="I28" s="98">
        <v>37</v>
      </c>
      <c r="J28" s="156">
        <f t="shared" si="2"/>
        <v>117.56756756756756</v>
      </c>
      <c r="K28" s="8"/>
      <c r="L28" s="8"/>
      <c r="M28" s="8"/>
      <c r="N28" s="8"/>
      <c r="O28" s="8"/>
    </row>
    <row r="29" spans="1:15" ht="24.95" customHeight="1" x14ac:dyDescent="0.2">
      <c r="A29" s="33">
        <v>27</v>
      </c>
      <c r="B29" s="68" t="s">
        <v>126</v>
      </c>
      <c r="C29" s="57" t="s">
        <v>2</v>
      </c>
      <c r="D29" s="169">
        <v>25</v>
      </c>
      <c r="E29" s="169"/>
      <c r="F29" s="169"/>
      <c r="G29" s="98">
        <f t="shared" si="0"/>
        <v>25</v>
      </c>
      <c r="H29" s="98">
        <f t="shared" si="1"/>
        <v>25</v>
      </c>
      <c r="I29" s="98" t="s">
        <v>204</v>
      </c>
      <c r="J29" s="156" t="e">
        <f t="shared" si="2"/>
        <v>#VALUE!</v>
      </c>
    </row>
    <row r="30" spans="1:15" ht="24.95" customHeight="1" x14ac:dyDescent="0.2">
      <c r="A30" s="33">
        <v>28</v>
      </c>
      <c r="B30" s="68" t="s">
        <v>141</v>
      </c>
      <c r="C30" s="57" t="s">
        <v>89</v>
      </c>
      <c r="D30" s="169"/>
      <c r="E30" s="169"/>
      <c r="F30" s="169"/>
      <c r="G30" s="98" t="e">
        <f t="shared" ref="G30:G59" si="3">AVERAGEIF(D30:F30,"&gt;0")</f>
        <v>#DIV/0!</v>
      </c>
      <c r="H30" s="98" t="str">
        <f t="shared" ref="H30:H59" si="4">IFERROR(G30,"")</f>
        <v/>
      </c>
      <c r="I30" s="98">
        <v>110.95</v>
      </c>
      <c r="J30" s="122" t="e">
        <f t="shared" si="2"/>
        <v>#VALUE!</v>
      </c>
    </row>
    <row r="31" spans="1:15" ht="24.95" customHeight="1" x14ac:dyDescent="0.2">
      <c r="A31" s="33">
        <v>29</v>
      </c>
      <c r="B31" s="68" t="s">
        <v>41</v>
      </c>
      <c r="C31" s="57" t="s">
        <v>2</v>
      </c>
      <c r="D31" s="169">
        <v>400</v>
      </c>
      <c r="E31" s="169">
        <v>180</v>
      </c>
      <c r="F31" s="169"/>
      <c r="G31" s="98">
        <f t="shared" si="3"/>
        <v>290</v>
      </c>
      <c r="H31" s="98">
        <f t="shared" si="4"/>
        <v>290</v>
      </c>
      <c r="I31" s="98">
        <v>260</v>
      </c>
      <c r="J31" s="122">
        <f t="shared" si="2"/>
        <v>111.53846153846155</v>
      </c>
    </row>
    <row r="32" spans="1:15" ht="24.95" customHeight="1" x14ac:dyDescent="0.2">
      <c r="A32" s="33">
        <v>30</v>
      </c>
      <c r="B32" s="68" t="s">
        <v>100</v>
      </c>
      <c r="C32" s="57" t="s">
        <v>2</v>
      </c>
      <c r="D32" s="169"/>
      <c r="E32" s="169"/>
      <c r="F32" s="169"/>
      <c r="G32" s="98" t="e">
        <f t="shared" si="3"/>
        <v>#DIV/0!</v>
      </c>
      <c r="H32" s="98" t="str">
        <f t="shared" si="4"/>
        <v/>
      </c>
      <c r="I32" s="98" t="s">
        <v>204</v>
      </c>
      <c r="J32" s="122" t="e">
        <f t="shared" si="2"/>
        <v>#VALUE!</v>
      </c>
    </row>
    <row r="33" spans="1:15" ht="24.95" customHeight="1" x14ac:dyDescent="0.2">
      <c r="A33" s="33">
        <v>31</v>
      </c>
      <c r="B33" s="68" t="s">
        <v>77</v>
      </c>
      <c r="C33" s="57" t="s">
        <v>2</v>
      </c>
      <c r="D33" s="169">
        <v>635</v>
      </c>
      <c r="E33" s="187">
        <v>685</v>
      </c>
      <c r="F33" s="169"/>
      <c r="G33" s="98">
        <f t="shared" si="3"/>
        <v>660</v>
      </c>
      <c r="H33" s="98">
        <f t="shared" si="4"/>
        <v>660</v>
      </c>
      <c r="I33" s="98">
        <v>635</v>
      </c>
      <c r="J33" s="122">
        <f t="shared" si="2"/>
        <v>103.93700787401573</v>
      </c>
    </row>
    <row r="34" spans="1:15" ht="24.95" customHeight="1" x14ac:dyDescent="0.2">
      <c r="A34" s="33">
        <v>32</v>
      </c>
      <c r="B34" s="68" t="s">
        <v>101</v>
      </c>
      <c r="C34" s="57" t="s">
        <v>2</v>
      </c>
      <c r="D34" s="81">
        <v>433.4</v>
      </c>
      <c r="E34" s="169">
        <v>457.7</v>
      </c>
      <c r="F34" s="169"/>
      <c r="G34" s="98">
        <f t="shared" si="3"/>
        <v>445.54999999999995</v>
      </c>
      <c r="H34" s="98">
        <f t="shared" si="4"/>
        <v>445.54999999999995</v>
      </c>
      <c r="I34" s="98">
        <v>447.2</v>
      </c>
      <c r="J34" s="122">
        <f t="shared" si="2"/>
        <v>99.631037567084064</v>
      </c>
    </row>
    <row r="35" spans="1:15" ht="24.95" customHeight="1" x14ac:dyDescent="0.2">
      <c r="A35" s="33">
        <v>33</v>
      </c>
      <c r="B35" s="68" t="s">
        <v>49</v>
      </c>
      <c r="C35" s="57" t="s">
        <v>2</v>
      </c>
      <c r="D35" s="169">
        <v>450</v>
      </c>
      <c r="E35" s="169">
        <v>450</v>
      </c>
      <c r="F35" s="169">
        <v>380</v>
      </c>
      <c r="G35" s="98">
        <f t="shared" si="3"/>
        <v>426.66666666666669</v>
      </c>
      <c r="H35" s="98">
        <f t="shared" si="4"/>
        <v>426.66666666666669</v>
      </c>
      <c r="I35" s="98">
        <v>457</v>
      </c>
      <c r="J35" s="122">
        <f t="shared" si="2"/>
        <v>93.362509117432538</v>
      </c>
    </row>
    <row r="36" spans="1:15" ht="24.95" customHeight="1" x14ac:dyDescent="0.2">
      <c r="A36" s="33">
        <v>34</v>
      </c>
      <c r="B36" s="68" t="s">
        <v>30</v>
      </c>
      <c r="C36" s="57" t="s">
        <v>2</v>
      </c>
      <c r="D36" s="169"/>
      <c r="E36" s="169"/>
      <c r="F36" s="169"/>
      <c r="G36" s="98" t="e">
        <f t="shared" si="3"/>
        <v>#DIV/0!</v>
      </c>
      <c r="H36" s="98" t="str">
        <f t="shared" si="4"/>
        <v/>
      </c>
      <c r="I36" s="98">
        <v>364.5</v>
      </c>
      <c r="J36" s="122" t="e">
        <f t="shared" si="2"/>
        <v>#VALUE!</v>
      </c>
    </row>
    <row r="37" spans="1:15" ht="24.95" customHeight="1" x14ac:dyDescent="0.2">
      <c r="A37" s="33">
        <v>35</v>
      </c>
      <c r="B37" s="68" t="s">
        <v>127</v>
      </c>
      <c r="C37" s="57" t="s">
        <v>2</v>
      </c>
      <c r="D37" s="169"/>
      <c r="E37" s="187"/>
      <c r="F37" s="169"/>
      <c r="G37" s="98" t="e">
        <f t="shared" si="3"/>
        <v>#DIV/0!</v>
      </c>
      <c r="H37" s="98" t="str">
        <f t="shared" si="4"/>
        <v/>
      </c>
      <c r="I37" s="98" t="s">
        <v>204</v>
      </c>
      <c r="J37" s="122" t="e">
        <f t="shared" si="2"/>
        <v>#VALUE!</v>
      </c>
    </row>
    <row r="38" spans="1:15" ht="24.95" customHeight="1" x14ac:dyDescent="0.2">
      <c r="A38" s="33">
        <v>36</v>
      </c>
      <c r="B38" s="68" t="s">
        <v>28</v>
      </c>
      <c r="C38" s="57" t="s">
        <v>2</v>
      </c>
      <c r="D38" s="169"/>
      <c r="E38" s="187"/>
      <c r="F38" s="169"/>
      <c r="G38" s="98" t="e">
        <f t="shared" si="3"/>
        <v>#DIV/0!</v>
      </c>
      <c r="H38" s="98" t="str">
        <f t="shared" si="4"/>
        <v/>
      </c>
      <c r="I38" s="98" t="s">
        <v>204</v>
      </c>
      <c r="J38" s="122" t="e">
        <f t="shared" si="2"/>
        <v>#VALUE!</v>
      </c>
    </row>
    <row r="39" spans="1:15" ht="24.95" customHeight="1" x14ac:dyDescent="0.2">
      <c r="A39" s="33">
        <v>37</v>
      </c>
      <c r="B39" s="68" t="s">
        <v>21</v>
      </c>
      <c r="C39" s="57" t="s">
        <v>2</v>
      </c>
      <c r="D39" s="187"/>
      <c r="E39" s="169"/>
      <c r="F39" s="169"/>
      <c r="G39" s="98" t="e">
        <f t="shared" si="3"/>
        <v>#DIV/0!</v>
      </c>
      <c r="H39" s="98" t="str">
        <f t="shared" si="4"/>
        <v/>
      </c>
      <c r="I39" s="98">
        <v>117.5</v>
      </c>
      <c r="J39" s="122" t="e">
        <f t="shared" si="2"/>
        <v>#VALUE!</v>
      </c>
    </row>
    <row r="40" spans="1:15" ht="24.95" customHeight="1" x14ac:dyDescent="0.2">
      <c r="A40" s="33">
        <v>38</v>
      </c>
      <c r="B40" s="68" t="s">
        <v>137</v>
      </c>
      <c r="C40" s="57" t="s">
        <v>2</v>
      </c>
      <c r="D40" s="169"/>
      <c r="E40" s="169"/>
      <c r="F40" s="169">
        <v>87.2</v>
      </c>
      <c r="G40" s="98">
        <f t="shared" si="3"/>
        <v>87.2</v>
      </c>
      <c r="H40" s="98">
        <f t="shared" si="4"/>
        <v>87.2</v>
      </c>
      <c r="I40" s="98" t="s">
        <v>204</v>
      </c>
      <c r="J40" s="122" t="e">
        <f t="shared" si="2"/>
        <v>#VALUE!</v>
      </c>
      <c r="K40" s="1"/>
      <c r="L40" s="1"/>
      <c r="M40" s="1"/>
      <c r="N40" s="1"/>
      <c r="O40" s="1"/>
    </row>
    <row r="41" spans="1:15" ht="24.95" customHeight="1" x14ac:dyDescent="0.2">
      <c r="A41" s="33">
        <v>39</v>
      </c>
      <c r="B41" s="68" t="s">
        <v>22</v>
      </c>
      <c r="C41" s="57" t="s">
        <v>2</v>
      </c>
      <c r="D41" s="187"/>
      <c r="E41" s="169"/>
      <c r="F41" s="169"/>
      <c r="G41" s="98" t="e">
        <f t="shared" si="3"/>
        <v>#DIV/0!</v>
      </c>
      <c r="H41" s="98" t="str">
        <f t="shared" si="4"/>
        <v/>
      </c>
      <c r="I41" s="98">
        <v>62.8</v>
      </c>
      <c r="J41" s="122" t="e">
        <f t="shared" si="2"/>
        <v>#VALUE!</v>
      </c>
    </row>
    <row r="42" spans="1:15" ht="24.95" customHeight="1" x14ac:dyDescent="0.2">
      <c r="A42" s="33">
        <v>40</v>
      </c>
      <c r="B42" s="68" t="s">
        <v>23</v>
      </c>
      <c r="C42" s="57" t="s">
        <v>2</v>
      </c>
      <c r="D42" s="187"/>
      <c r="E42" s="169">
        <v>55</v>
      </c>
      <c r="F42" s="187"/>
      <c r="G42" s="98">
        <f t="shared" si="3"/>
        <v>55</v>
      </c>
      <c r="H42" s="98">
        <f t="shared" si="4"/>
        <v>55</v>
      </c>
      <c r="I42" s="98">
        <v>53.2</v>
      </c>
      <c r="J42" s="122">
        <f t="shared" si="2"/>
        <v>103.38345864661653</v>
      </c>
    </row>
    <row r="43" spans="1:15" ht="24.95" customHeight="1" x14ac:dyDescent="0.2">
      <c r="A43" s="33">
        <v>41</v>
      </c>
      <c r="B43" s="68" t="s">
        <v>27</v>
      </c>
      <c r="C43" s="57" t="s">
        <v>2</v>
      </c>
      <c r="D43" s="187"/>
      <c r="E43" s="169"/>
      <c r="F43" s="187"/>
      <c r="G43" s="98" t="e">
        <f t="shared" si="3"/>
        <v>#DIV/0!</v>
      </c>
      <c r="H43" s="98" t="str">
        <f t="shared" si="4"/>
        <v/>
      </c>
      <c r="I43" s="98" t="s">
        <v>204</v>
      </c>
      <c r="J43" s="122" t="e">
        <f t="shared" si="2"/>
        <v>#VALUE!</v>
      </c>
    </row>
    <row r="44" spans="1:15" ht="24.95" customHeight="1" x14ac:dyDescent="0.2">
      <c r="A44" s="33">
        <v>42</v>
      </c>
      <c r="B44" s="68" t="s">
        <v>26</v>
      </c>
      <c r="C44" s="57" t="s">
        <v>2</v>
      </c>
      <c r="D44" s="169"/>
      <c r="E44" s="187"/>
      <c r="F44" s="187"/>
      <c r="G44" s="98" t="e">
        <f t="shared" si="3"/>
        <v>#DIV/0!</v>
      </c>
      <c r="H44" s="98" t="str">
        <f t="shared" si="4"/>
        <v/>
      </c>
      <c r="I44" s="98" t="s">
        <v>204</v>
      </c>
      <c r="J44" s="122" t="e">
        <f t="shared" si="2"/>
        <v>#VALUE!</v>
      </c>
    </row>
    <row r="45" spans="1:15" ht="24.95" customHeight="1" x14ac:dyDescent="0.2">
      <c r="A45" s="33">
        <v>43</v>
      </c>
      <c r="B45" s="68" t="s">
        <v>24</v>
      </c>
      <c r="C45" s="57" t="s">
        <v>2</v>
      </c>
      <c r="D45" s="169"/>
      <c r="E45" s="187"/>
      <c r="F45" s="169"/>
      <c r="G45" s="98" t="e">
        <f t="shared" si="3"/>
        <v>#DIV/0!</v>
      </c>
      <c r="H45" s="98" t="str">
        <f t="shared" si="4"/>
        <v/>
      </c>
      <c r="I45" s="98" t="s">
        <v>204</v>
      </c>
      <c r="J45" s="122" t="e">
        <f t="shared" si="2"/>
        <v>#VALUE!</v>
      </c>
    </row>
    <row r="46" spans="1:15" ht="24.95" customHeight="1" x14ac:dyDescent="0.2">
      <c r="A46" s="33">
        <v>44</v>
      </c>
      <c r="B46" s="68" t="s">
        <v>29</v>
      </c>
      <c r="C46" s="57" t="s">
        <v>2</v>
      </c>
      <c r="D46" s="169"/>
      <c r="E46" s="169"/>
      <c r="F46" s="169"/>
      <c r="G46" s="98" t="e">
        <f t="shared" si="3"/>
        <v>#DIV/0!</v>
      </c>
      <c r="H46" s="98" t="str">
        <f t="shared" si="4"/>
        <v/>
      </c>
      <c r="I46" s="98" t="s">
        <v>204</v>
      </c>
      <c r="J46" s="122" t="e">
        <f t="shared" si="2"/>
        <v>#VALUE!</v>
      </c>
    </row>
    <row r="47" spans="1:15" ht="24.95" customHeight="1" x14ac:dyDescent="0.2">
      <c r="A47" s="33">
        <v>45</v>
      </c>
      <c r="B47" s="68" t="s">
        <v>25</v>
      </c>
      <c r="C47" s="57" t="s">
        <v>2</v>
      </c>
      <c r="D47" s="187"/>
      <c r="E47" s="187"/>
      <c r="F47" s="187"/>
      <c r="G47" s="98" t="e">
        <f t="shared" si="3"/>
        <v>#DIV/0!</v>
      </c>
      <c r="H47" s="98" t="str">
        <f t="shared" si="4"/>
        <v/>
      </c>
      <c r="I47" s="98" t="s">
        <v>204</v>
      </c>
      <c r="J47" s="122" t="e">
        <f t="shared" si="2"/>
        <v>#VALUE!</v>
      </c>
    </row>
    <row r="48" spans="1:15" ht="24.95" customHeight="1" x14ac:dyDescent="0.2">
      <c r="A48" s="33">
        <v>46</v>
      </c>
      <c r="B48" s="68" t="s">
        <v>73</v>
      </c>
      <c r="C48" s="57" t="s">
        <v>2</v>
      </c>
      <c r="D48" s="187">
        <v>238.1</v>
      </c>
      <c r="E48" s="187"/>
      <c r="F48" s="169">
        <v>205.9</v>
      </c>
      <c r="G48" s="98">
        <f t="shared" si="3"/>
        <v>222</v>
      </c>
      <c r="H48" s="98">
        <f t="shared" si="4"/>
        <v>222</v>
      </c>
      <c r="I48" s="98">
        <v>205.9</v>
      </c>
      <c r="J48" s="122">
        <f t="shared" si="2"/>
        <v>107.81932977173385</v>
      </c>
    </row>
    <row r="49" spans="1:10" ht="24.95" customHeight="1" x14ac:dyDescent="0.2">
      <c r="A49" s="33">
        <v>47</v>
      </c>
      <c r="B49" s="68" t="s">
        <v>37</v>
      </c>
      <c r="C49" s="57" t="s">
        <v>2</v>
      </c>
      <c r="D49" s="169">
        <v>390</v>
      </c>
      <c r="E49" s="187"/>
      <c r="F49" s="169"/>
      <c r="G49" s="98">
        <f t="shared" si="3"/>
        <v>390</v>
      </c>
      <c r="H49" s="98">
        <f t="shared" si="4"/>
        <v>390</v>
      </c>
      <c r="I49" s="166">
        <v>390</v>
      </c>
      <c r="J49" s="122">
        <f t="shared" si="2"/>
        <v>100</v>
      </c>
    </row>
    <row r="50" spans="1:10" ht="24.95" customHeight="1" x14ac:dyDescent="0.2">
      <c r="A50" s="33">
        <v>48</v>
      </c>
      <c r="B50" s="84" t="s">
        <v>153</v>
      </c>
      <c r="C50" s="83" t="s">
        <v>2</v>
      </c>
      <c r="D50" s="169"/>
      <c r="E50" s="169">
        <v>288.5</v>
      </c>
      <c r="F50" s="169">
        <v>310</v>
      </c>
      <c r="G50" s="98">
        <f t="shared" si="3"/>
        <v>299.25</v>
      </c>
      <c r="H50" s="98">
        <f t="shared" si="4"/>
        <v>299.25</v>
      </c>
      <c r="I50" s="98">
        <v>346.5</v>
      </c>
      <c r="J50" s="122">
        <f t="shared" si="2"/>
        <v>86.36363636363636</v>
      </c>
    </row>
    <row r="51" spans="1:10" ht="24.95" customHeight="1" x14ac:dyDescent="0.2">
      <c r="A51" s="33">
        <v>49</v>
      </c>
      <c r="B51" s="68" t="s">
        <v>59</v>
      </c>
      <c r="C51" s="57" t="s">
        <v>2</v>
      </c>
      <c r="D51" s="169"/>
      <c r="E51" s="169"/>
      <c r="F51" s="187"/>
      <c r="G51" s="98" t="e">
        <f t="shared" si="3"/>
        <v>#DIV/0!</v>
      </c>
      <c r="H51" s="98" t="str">
        <f t="shared" si="4"/>
        <v/>
      </c>
      <c r="I51" s="98">
        <v>2087.5</v>
      </c>
      <c r="J51" s="122" t="e">
        <f t="shared" si="2"/>
        <v>#VALUE!</v>
      </c>
    </row>
    <row r="52" spans="1:10" ht="24.95" customHeight="1" x14ac:dyDescent="0.2">
      <c r="A52" s="33">
        <v>50</v>
      </c>
      <c r="B52" s="68" t="s">
        <v>102</v>
      </c>
      <c r="C52" s="57" t="s">
        <v>2</v>
      </c>
      <c r="D52" s="187">
        <v>240</v>
      </c>
      <c r="E52" s="169">
        <v>183</v>
      </c>
      <c r="F52" s="169"/>
      <c r="G52" s="98">
        <f t="shared" si="3"/>
        <v>211.5</v>
      </c>
      <c r="H52" s="98">
        <f t="shared" si="4"/>
        <v>211.5</v>
      </c>
      <c r="I52" s="98">
        <v>240</v>
      </c>
      <c r="J52" s="122">
        <f t="shared" si="2"/>
        <v>88.125</v>
      </c>
    </row>
    <row r="53" spans="1:10" ht="24.95" customHeight="1" x14ac:dyDescent="0.2">
      <c r="A53" s="33">
        <v>51</v>
      </c>
      <c r="B53" s="68" t="s">
        <v>103</v>
      </c>
      <c r="C53" s="57" t="s">
        <v>2</v>
      </c>
      <c r="D53" s="169">
        <v>30</v>
      </c>
      <c r="E53" s="169">
        <v>35</v>
      </c>
      <c r="F53" s="169"/>
      <c r="G53" s="98">
        <f t="shared" si="3"/>
        <v>32.5</v>
      </c>
      <c r="H53" s="98">
        <f t="shared" si="4"/>
        <v>32.5</v>
      </c>
      <c r="I53" s="98">
        <v>36</v>
      </c>
      <c r="J53" s="156">
        <f t="shared" si="2"/>
        <v>90.277777777777786</v>
      </c>
    </row>
    <row r="54" spans="1:10" ht="24.95" customHeight="1" x14ac:dyDescent="0.2">
      <c r="A54" s="33">
        <v>52</v>
      </c>
      <c r="B54" s="68" t="s">
        <v>104</v>
      </c>
      <c r="C54" s="57" t="s">
        <v>2</v>
      </c>
      <c r="D54" s="169"/>
      <c r="E54" s="169"/>
      <c r="F54" s="187"/>
      <c r="G54" s="98" t="e">
        <f t="shared" si="3"/>
        <v>#DIV/0!</v>
      </c>
      <c r="H54" s="98" t="str">
        <f t="shared" si="4"/>
        <v/>
      </c>
      <c r="I54" s="98">
        <v>62.5</v>
      </c>
      <c r="J54" s="122" t="e">
        <f t="shared" si="2"/>
        <v>#VALUE!</v>
      </c>
    </row>
    <row r="55" spans="1:10" ht="24.95" customHeight="1" x14ac:dyDescent="0.2">
      <c r="A55" s="33">
        <v>53</v>
      </c>
      <c r="B55" s="68" t="s">
        <v>105</v>
      </c>
      <c r="C55" s="57" t="s">
        <v>2</v>
      </c>
      <c r="D55" s="169">
        <v>277</v>
      </c>
      <c r="E55" s="169">
        <v>191</v>
      </c>
      <c r="F55" s="169"/>
      <c r="G55" s="98">
        <f t="shared" si="3"/>
        <v>234</v>
      </c>
      <c r="H55" s="98">
        <f t="shared" si="4"/>
        <v>234</v>
      </c>
      <c r="I55" s="98">
        <v>280</v>
      </c>
      <c r="J55" s="156">
        <f t="shared" si="2"/>
        <v>83.571428571428569</v>
      </c>
    </row>
    <row r="56" spans="1:10" ht="24.95" customHeight="1" x14ac:dyDescent="0.2">
      <c r="A56" s="33">
        <v>54</v>
      </c>
      <c r="B56" s="68" t="s">
        <v>128</v>
      </c>
      <c r="C56" s="57" t="s">
        <v>2</v>
      </c>
      <c r="D56" s="169"/>
      <c r="E56" s="169">
        <v>281</v>
      </c>
      <c r="F56" s="169"/>
      <c r="G56" s="98">
        <f t="shared" si="3"/>
        <v>281</v>
      </c>
      <c r="H56" s="98">
        <f t="shared" si="4"/>
        <v>281</v>
      </c>
      <c r="I56" s="98">
        <v>285</v>
      </c>
      <c r="J56" s="122">
        <f t="shared" si="2"/>
        <v>98.596491228070164</v>
      </c>
    </row>
    <row r="57" spans="1:10" ht="24.95" customHeight="1" x14ac:dyDescent="0.2">
      <c r="A57" s="33">
        <v>55</v>
      </c>
      <c r="B57" s="68" t="s">
        <v>15</v>
      </c>
      <c r="C57" s="57" t="s">
        <v>89</v>
      </c>
      <c r="D57" s="169"/>
      <c r="E57" s="169">
        <v>138.6</v>
      </c>
      <c r="F57" s="169">
        <v>146</v>
      </c>
      <c r="G57" s="98">
        <f t="shared" si="3"/>
        <v>142.30000000000001</v>
      </c>
      <c r="H57" s="98">
        <f t="shared" si="4"/>
        <v>142.30000000000001</v>
      </c>
      <c r="I57" s="98">
        <v>142.33333333333334</v>
      </c>
      <c r="J57" s="122">
        <f t="shared" si="2"/>
        <v>99.976580796252932</v>
      </c>
    </row>
    <row r="58" spans="1:10" ht="24.95" customHeight="1" x14ac:dyDescent="0.2">
      <c r="A58" s="33">
        <v>56</v>
      </c>
      <c r="B58" s="68" t="s">
        <v>199</v>
      </c>
      <c r="C58" s="168" t="s">
        <v>2</v>
      </c>
      <c r="D58" s="169"/>
      <c r="E58" s="187"/>
      <c r="F58" s="169"/>
      <c r="G58" s="91" t="e">
        <f t="shared" si="3"/>
        <v>#DIV/0!</v>
      </c>
      <c r="H58" s="91" t="str">
        <f t="shared" si="4"/>
        <v/>
      </c>
      <c r="I58" s="91" t="s">
        <v>204</v>
      </c>
      <c r="J58" s="117" t="e">
        <f t="shared" si="2"/>
        <v>#VALUE!</v>
      </c>
    </row>
    <row r="59" spans="1:10" ht="24.95" customHeight="1" x14ac:dyDescent="0.2">
      <c r="A59" s="33">
        <v>57</v>
      </c>
      <c r="B59" s="68" t="s">
        <v>200</v>
      </c>
      <c r="C59" s="168" t="s">
        <v>2</v>
      </c>
      <c r="D59" s="169"/>
      <c r="E59" s="169">
        <v>1200</v>
      </c>
      <c r="F59" s="169"/>
      <c r="G59" s="91">
        <f t="shared" si="3"/>
        <v>1200</v>
      </c>
      <c r="H59" s="91">
        <f t="shared" si="4"/>
        <v>1200</v>
      </c>
      <c r="I59" s="91">
        <v>1047.1333333333334</v>
      </c>
      <c r="J59" s="117">
        <f t="shared" si="2"/>
        <v>114.59858661743169</v>
      </c>
    </row>
    <row r="60" spans="1:10" ht="24.95" customHeight="1" x14ac:dyDescent="0.2">
      <c r="A60" s="33">
        <v>58</v>
      </c>
      <c r="B60" s="68" t="s">
        <v>85</v>
      </c>
      <c r="C60" s="57" t="s">
        <v>2</v>
      </c>
      <c r="D60" s="169">
        <v>210</v>
      </c>
      <c r="E60" s="187">
        <v>181</v>
      </c>
      <c r="F60" s="187"/>
      <c r="G60" s="98">
        <f t="shared" ref="G60:G86" si="5">AVERAGEIF(D60:F60,"&gt;0")</f>
        <v>195.5</v>
      </c>
      <c r="H60" s="98">
        <f t="shared" ref="H60:H86" si="6">IFERROR(G60,"")</f>
        <v>195.5</v>
      </c>
      <c r="I60" s="98">
        <v>203</v>
      </c>
      <c r="J60" s="122">
        <f t="shared" ref="J60:J116" si="7">H60/I60*100</f>
        <v>96.305418719211815</v>
      </c>
    </row>
    <row r="61" spans="1:10" ht="24.95" customHeight="1" x14ac:dyDescent="0.2">
      <c r="A61" s="33">
        <v>59</v>
      </c>
      <c r="B61" s="68" t="s">
        <v>106</v>
      </c>
      <c r="C61" s="57" t="s">
        <v>89</v>
      </c>
      <c r="D61" s="169"/>
      <c r="E61" s="169">
        <v>72.8</v>
      </c>
      <c r="F61" s="169"/>
      <c r="G61" s="98">
        <f t="shared" si="5"/>
        <v>72.8</v>
      </c>
      <c r="H61" s="98">
        <f t="shared" si="6"/>
        <v>72.8</v>
      </c>
      <c r="I61" s="98">
        <v>69.5</v>
      </c>
      <c r="J61" s="122">
        <f t="shared" si="7"/>
        <v>104.74820143884891</v>
      </c>
    </row>
    <row r="62" spans="1:10" ht="24.95" customHeight="1" x14ac:dyDescent="0.2">
      <c r="A62" s="33">
        <v>60</v>
      </c>
      <c r="B62" s="68" t="s">
        <v>129</v>
      </c>
      <c r="C62" s="57" t="s">
        <v>2</v>
      </c>
      <c r="D62" s="187">
        <v>334.2</v>
      </c>
      <c r="E62" s="187">
        <v>307.8</v>
      </c>
      <c r="F62" s="169">
        <v>263.2</v>
      </c>
      <c r="G62" s="98">
        <f t="shared" si="5"/>
        <v>301.73333333333335</v>
      </c>
      <c r="H62" s="98">
        <f t="shared" si="6"/>
        <v>301.73333333333335</v>
      </c>
      <c r="I62" s="98">
        <v>263.2</v>
      </c>
      <c r="J62" s="122">
        <f t="shared" si="7"/>
        <v>114.64032421479232</v>
      </c>
    </row>
    <row r="63" spans="1:10" ht="24.95" customHeight="1" x14ac:dyDescent="0.2">
      <c r="A63" s="33">
        <v>61</v>
      </c>
      <c r="B63" s="68" t="s">
        <v>130</v>
      </c>
      <c r="C63" s="57" t="s">
        <v>2</v>
      </c>
      <c r="D63" s="169">
        <v>290</v>
      </c>
      <c r="E63" s="187">
        <v>337.5</v>
      </c>
      <c r="F63" s="169"/>
      <c r="G63" s="98">
        <f t="shared" si="5"/>
        <v>313.75</v>
      </c>
      <c r="H63" s="98">
        <f t="shared" si="6"/>
        <v>313.75</v>
      </c>
      <c r="I63" s="98" t="s">
        <v>204</v>
      </c>
      <c r="J63" s="122" t="e">
        <f t="shared" si="7"/>
        <v>#VALUE!</v>
      </c>
    </row>
    <row r="64" spans="1:10" ht="24.95" customHeight="1" x14ac:dyDescent="0.2">
      <c r="A64" s="33">
        <v>62</v>
      </c>
      <c r="B64" s="68" t="s">
        <v>17</v>
      </c>
      <c r="C64" s="57" t="s">
        <v>2</v>
      </c>
      <c r="D64" s="169"/>
      <c r="E64" s="169"/>
      <c r="F64" s="169"/>
      <c r="G64" s="98" t="e">
        <f t="shared" si="5"/>
        <v>#DIV/0!</v>
      </c>
      <c r="H64" s="98" t="str">
        <f t="shared" si="6"/>
        <v/>
      </c>
      <c r="I64" s="98" t="s">
        <v>204</v>
      </c>
      <c r="J64" s="122" t="e">
        <f t="shared" si="7"/>
        <v>#VALUE!</v>
      </c>
    </row>
    <row r="65" spans="1:10" ht="24.95" customHeight="1" x14ac:dyDescent="0.2">
      <c r="A65" s="33">
        <v>63</v>
      </c>
      <c r="B65" s="68" t="s">
        <v>107</v>
      </c>
      <c r="C65" s="57" t="s">
        <v>2</v>
      </c>
      <c r="D65" s="169"/>
      <c r="E65" s="169"/>
      <c r="F65" s="169"/>
      <c r="G65" s="98" t="e">
        <f t="shared" si="5"/>
        <v>#DIV/0!</v>
      </c>
      <c r="H65" s="98" t="str">
        <f t="shared" si="6"/>
        <v/>
      </c>
      <c r="I65" s="98" t="s">
        <v>204</v>
      </c>
      <c r="J65" s="122" t="e">
        <f t="shared" si="7"/>
        <v>#VALUE!</v>
      </c>
    </row>
    <row r="66" spans="1:10" ht="24.95" customHeight="1" x14ac:dyDescent="0.2">
      <c r="A66" s="33">
        <v>64</v>
      </c>
      <c r="B66" s="84" t="s">
        <v>154</v>
      </c>
      <c r="C66" s="83" t="s">
        <v>2</v>
      </c>
      <c r="D66" s="169"/>
      <c r="E66" s="169"/>
      <c r="F66" s="169"/>
      <c r="G66" s="98" t="e">
        <f t="shared" si="5"/>
        <v>#DIV/0!</v>
      </c>
      <c r="H66" s="98" t="str">
        <f t="shared" si="6"/>
        <v/>
      </c>
      <c r="I66" s="98" t="s">
        <v>204</v>
      </c>
      <c r="J66" s="122" t="e">
        <f t="shared" si="7"/>
        <v>#VALUE!</v>
      </c>
    </row>
    <row r="67" spans="1:10" ht="24.95" customHeight="1" x14ac:dyDescent="0.2">
      <c r="A67" s="33">
        <v>65</v>
      </c>
      <c r="B67" s="68" t="s">
        <v>20</v>
      </c>
      <c r="C67" s="57" t="s">
        <v>2</v>
      </c>
      <c r="D67" s="169">
        <v>49</v>
      </c>
      <c r="E67" s="169">
        <v>52.7</v>
      </c>
      <c r="F67" s="169">
        <v>45</v>
      </c>
      <c r="G67" s="98">
        <f t="shared" si="5"/>
        <v>48.9</v>
      </c>
      <c r="H67" s="98">
        <f t="shared" si="6"/>
        <v>48.9</v>
      </c>
      <c r="I67" s="98">
        <v>46.333333333333336</v>
      </c>
      <c r="J67" s="122">
        <f t="shared" si="7"/>
        <v>105.53956834532374</v>
      </c>
    </row>
    <row r="68" spans="1:10" ht="24.95" customHeight="1" x14ac:dyDescent="0.2">
      <c r="A68" s="33">
        <v>66</v>
      </c>
      <c r="B68" s="68" t="s">
        <v>13</v>
      </c>
      <c r="C68" s="57" t="s">
        <v>2</v>
      </c>
      <c r="D68" s="169"/>
      <c r="E68" s="169"/>
      <c r="F68" s="169"/>
      <c r="G68" s="98" t="e">
        <f t="shared" si="5"/>
        <v>#DIV/0!</v>
      </c>
      <c r="H68" s="98" t="str">
        <f t="shared" si="6"/>
        <v/>
      </c>
      <c r="I68" s="98" t="s">
        <v>204</v>
      </c>
      <c r="J68" s="122" t="e">
        <f t="shared" si="7"/>
        <v>#VALUE!</v>
      </c>
    </row>
    <row r="69" spans="1:10" ht="36.75" customHeight="1" x14ac:dyDescent="0.2">
      <c r="A69" s="33">
        <v>67</v>
      </c>
      <c r="B69" s="84" t="s">
        <v>155</v>
      </c>
      <c r="C69" s="83" t="s">
        <v>2</v>
      </c>
      <c r="D69" s="187">
        <v>493</v>
      </c>
      <c r="E69" s="169"/>
      <c r="F69" s="169"/>
      <c r="G69" s="98">
        <f t="shared" si="5"/>
        <v>493</v>
      </c>
      <c r="H69" s="98">
        <f t="shared" si="6"/>
        <v>493</v>
      </c>
      <c r="I69" s="98">
        <v>471</v>
      </c>
      <c r="J69" s="122">
        <f t="shared" si="7"/>
        <v>104.67091295116772</v>
      </c>
    </row>
    <row r="70" spans="1:10" ht="24.95" customHeight="1" x14ac:dyDescent="0.2">
      <c r="A70" s="33">
        <v>68</v>
      </c>
      <c r="B70" s="84" t="s">
        <v>156</v>
      </c>
      <c r="C70" s="83" t="s">
        <v>2</v>
      </c>
      <c r="D70" s="169"/>
      <c r="E70" s="169"/>
      <c r="F70" s="169"/>
      <c r="G70" s="98" t="e">
        <f t="shared" si="5"/>
        <v>#DIV/0!</v>
      </c>
      <c r="H70" s="98" t="str">
        <f t="shared" si="6"/>
        <v/>
      </c>
      <c r="I70" s="98" t="s">
        <v>204</v>
      </c>
      <c r="J70" s="122" t="e">
        <f t="shared" si="7"/>
        <v>#VALUE!</v>
      </c>
    </row>
    <row r="71" spans="1:10" ht="24.95" customHeight="1" x14ac:dyDescent="0.2">
      <c r="A71" s="33">
        <v>69</v>
      </c>
      <c r="B71" s="84" t="s">
        <v>157</v>
      </c>
      <c r="C71" s="83" t="s">
        <v>2</v>
      </c>
      <c r="D71" s="187"/>
      <c r="E71" s="169">
        <v>155.80000000000001</v>
      </c>
      <c r="F71" s="169"/>
      <c r="G71" s="98">
        <f t="shared" si="5"/>
        <v>155.80000000000001</v>
      </c>
      <c r="H71" s="98">
        <f t="shared" si="6"/>
        <v>155.80000000000001</v>
      </c>
      <c r="I71" s="98">
        <v>205</v>
      </c>
      <c r="J71" s="122">
        <f t="shared" si="7"/>
        <v>76</v>
      </c>
    </row>
    <row r="72" spans="1:10" ht="24.95" customHeight="1" x14ac:dyDescent="0.2">
      <c r="A72" s="33">
        <v>70</v>
      </c>
      <c r="B72" s="68" t="s">
        <v>139</v>
      </c>
      <c r="C72" s="57" t="s">
        <v>2</v>
      </c>
      <c r="D72" s="187"/>
      <c r="E72" s="169"/>
      <c r="F72" s="169"/>
      <c r="G72" s="98" t="e">
        <f t="shared" si="5"/>
        <v>#DIV/0!</v>
      </c>
      <c r="H72" s="98" t="str">
        <f t="shared" si="6"/>
        <v/>
      </c>
      <c r="I72" s="98" t="s">
        <v>204</v>
      </c>
      <c r="J72" s="122" t="e">
        <f t="shared" si="7"/>
        <v>#VALUE!</v>
      </c>
    </row>
    <row r="73" spans="1:10" ht="24.95" customHeight="1" x14ac:dyDescent="0.2">
      <c r="A73" s="33">
        <v>71</v>
      </c>
      <c r="B73" s="68" t="s">
        <v>75</v>
      </c>
      <c r="C73" s="57" t="s">
        <v>2</v>
      </c>
      <c r="D73" s="169"/>
      <c r="E73" s="169"/>
      <c r="F73" s="169"/>
      <c r="G73" s="98" t="e">
        <f t="shared" si="5"/>
        <v>#DIV/0!</v>
      </c>
      <c r="H73" s="98" t="str">
        <f t="shared" si="6"/>
        <v/>
      </c>
      <c r="I73" s="98" t="s">
        <v>204</v>
      </c>
      <c r="J73" s="122" t="e">
        <f t="shared" si="7"/>
        <v>#VALUE!</v>
      </c>
    </row>
    <row r="74" spans="1:10" ht="24.95" customHeight="1" x14ac:dyDescent="0.2">
      <c r="A74" s="33">
        <v>72</v>
      </c>
      <c r="B74" s="68" t="s">
        <v>108</v>
      </c>
      <c r="C74" s="57" t="s">
        <v>2</v>
      </c>
      <c r="D74" s="169"/>
      <c r="E74" s="169"/>
      <c r="F74" s="169"/>
      <c r="G74" s="98" t="e">
        <f t="shared" si="5"/>
        <v>#DIV/0!</v>
      </c>
      <c r="H74" s="98" t="str">
        <f t="shared" si="6"/>
        <v/>
      </c>
      <c r="I74" s="98" t="s">
        <v>204</v>
      </c>
      <c r="J74" s="122" t="e">
        <f t="shared" si="7"/>
        <v>#VALUE!</v>
      </c>
    </row>
    <row r="75" spans="1:10" ht="24.95" customHeight="1" x14ac:dyDescent="0.2">
      <c r="A75" s="33">
        <v>73</v>
      </c>
      <c r="B75" s="68" t="s">
        <v>55</v>
      </c>
      <c r="C75" s="57" t="s">
        <v>2</v>
      </c>
      <c r="D75" s="169"/>
      <c r="E75" s="169">
        <v>215</v>
      </c>
      <c r="F75" s="169"/>
      <c r="G75" s="98">
        <f t="shared" si="5"/>
        <v>215</v>
      </c>
      <c r="H75" s="98">
        <f t="shared" si="6"/>
        <v>215</v>
      </c>
      <c r="I75" s="98" t="s">
        <v>204</v>
      </c>
      <c r="J75" s="122" t="e">
        <f t="shared" si="7"/>
        <v>#VALUE!</v>
      </c>
    </row>
    <row r="76" spans="1:10" ht="24.95" customHeight="1" x14ac:dyDescent="0.2">
      <c r="A76" s="33">
        <v>74</v>
      </c>
      <c r="B76" s="68" t="s">
        <v>52</v>
      </c>
      <c r="C76" s="57" t="s">
        <v>2</v>
      </c>
      <c r="D76" s="169">
        <v>240</v>
      </c>
      <c r="E76" s="169">
        <v>192</v>
      </c>
      <c r="F76" s="169"/>
      <c r="G76" s="98">
        <f t="shared" si="5"/>
        <v>216</v>
      </c>
      <c r="H76" s="98">
        <f t="shared" si="6"/>
        <v>216</v>
      </c>
      <c r="I76" s="98">
        <v>300</v>
      </c>
      <c r="J76" s="122">
        <f t="shared" si="7"/>
        <v>72</v>
      </c>
    </row>
    <row r="77" spans="1:10" ht="24.95" customHeight="1" x14ac:dyDescent="0.2">
      <c r="A77" s="33">
        <v>75</v>
      </c>
      <c r="B77" s="68" t="s">
        <v>109</v>
      </c>
      <c r="C77" s="57" t="s">
        <v>2</v>
      </c>
      <c r="D77" s="169">
        <v>213.2</v>
      </c>
      <c r="E77" s="169">
        <v>186</v>
      </c>
      <c r="F77" s="169">
        <v>194.5</v>
      </c>
      <c r="G77" s="98">
        <f t="shared" si="5"/>
        <v>197.9</v>
      </c>
      <c r="H77" s="98">
        <f t="shared" si="6"/>
        <v>197.9</v>
      </c>
      <c r="I77" s="98">
        <v>198.4</v>
      </c>
      <c r="J77" s="122">
        <f t="shared" si="7"/>
        <v>99.747983870967744</v>
      </c>
    </row>
    <row r="78" spans="1:10" ht="24.95" customHeight="1" x14ac:dyDescent="0.2">
      <c r="A78" s="33">
        <v>76</v>
      </c>
      <c r="B78" s="68" t="s">
        <v>110</v>
      </c>
      <c r="C78" s="57" t="s">
        <v>2</v>
      </c>
      <c r="D78" s="169"/>
      <c r="E78" s="169"/>
      <c r="F78" s="169"/>
      <c r="G78" s="98" t="e">
        <f t="shared" si="5"/>
        <v>#DIV/0!</v>
      </c>
      <c r="H78" s="98" t="str">
        <f t="shared" si="6"/>
        <v/>
      </c>
      <c r="I78" s="98" t="s">
        <v>204</v>
      </c>
      <c r="J78" s="122" t="e">
        <f t="shared" si="7"/>
        <v>#VALUE!</v>
      </c>
    </row>
    <row r="79" spans="1:10" ht="36.75" customHeight="1" x14ac:dyDescent="0.2">
      <c r="A79" s="33">
        <v>77</v>
      </c>
      <c r="B79" s="68" t="s">
        <v>14</v>
      </c>
      <c r="C79" s="57" t="s">
        <v>2</v>
      </c>
      <c r="D79" s="169"/>
      <c r="E79" s="169">
        <v>348</v>
      </c>
      <c r="F79" s="169"/>
      <c r="G79" s="98">
        <f t="shared" si="5"/>
        <v>348</v>
      </c>
      <c r="H79" s="98">
        <f t="shared" si="6"/>
        <v>348</v>
      </c>
      <c r="I79" s="98">
        <v>362.5</v>
      </c>
      <c r="J79" s="122">
        <f t="shared" si="7"/>
        <v>96</v>
      </c>
    </row>
    <row r="80" spans="1:10" ht="24.95" customHeight="1" x14ac:dyDescent="0.2">
      <c r="A80" s="33">
        <v>78</v>
      </c>
      <c r="B80" s="84" t="s">
        <v>158</v>
      </c>
      <c r="C80" s="83" t="s">
        <v>2</v>
      </c>
      <c r="D80" s="169">
        <v>220</v>
      </c>
      <c r="E80" s="169">
        <v>214.6</v>
      </c>
      <c r="F80" s="169"/>
      <c r="G80" s="98">
        <f t="shared" si="5"/>
        <v>217.3</v>
      </c>
      <c r="H80" s="98">
        <f t="shared" si="6"/>
        <v>217.3</v>
      </c>
      <c r="I80" s="98">
        <v>226.9</v>
      </c>
      <c r="J80" s="122">
        <f t="shared" si="7"/>
        <v>95.769061260467168</v>
      </c>
    </row>
    <row r="81" spans="1:10" ht="24.95" customHeight="1" x14ac:dyDescent="0.2">
      <c r="A81" s="33">
        <v>79</v>
      </c>
      <c r="B81" s="68" t="s">
        <v>42</v>
      </c>
      <c r="C81" s="57" t="s">
        <v>2</v>
      </c>
      <c r="D81" s="169">
        <v>180</v>
      </c>
      <c r="E81" s="169">
        <v>200</v>
      </c>
      <c r="F81" s="169">
        <v>167</v>
      </c>
      <c r="G81" s="98">
        <f t="shared" si="5"/>
        <v>182.33333333333334</v>
      </c>
      <c r="H81" s="98">
        <f t="shared" si="6"/>
        <v>182.33333333333334</v>
      </c>
      <c r="I81" s="98">
        <v>178</v>
      </c>
      <c r="J81" s="122">
        <f t="shared" si="7"/>
        <v>102.43445692883894</v>
      </c>
    </row>
    <row r="82" spans="1:10" ht="24.95" customHeight="1" x14ac:dyDescent="0.2">
      <c r="A82" s="33">
        <v>80</v>
      </c>
      <c r="B82" s="68" t="s">
        <v>44</v>
      </c>
      <c r="C82" s="57" t="s">
        <v>2</v>
      </c>
      <c r="D82" s="187"/>
      <c r="E82" s="169"/>
      <c r="F82" s="187"/>
      <c r="G82" s="98" t="e">
        <f t="shared" si="5"/>
        <v>#DIV/0!</v>
      </c>
      <c r="H82" s="98" t="str">
        <f t="shared" si="6"/>
        <v/>
      </c>
      <c r="I82" s="98" t="s">
        <v>204</v>
      </c>
      <c r="J82" s="122" t="e">
        <f t="shared" si="7"/>
        <v>#VALUE!</v>
      </c>
    </row>
    <row r="83" spans="1:10" ht="24.95" customHeight="1" x14ac:dyDescent="0.2">
      <c r="A83" s="33">
        <v>81</v>
      </c>
      <c r="B83" s="68" t="s">
        <v>33</v>
      </c>
      <c r="C83" s="57" t="s">
        <v>2</v>
      </c>
      <c r="D83" s="169"/>
      <c r="E83" s="169">
        <v>256</v>
      </c>
      <c r="F83" s="169">
        <v>145</v>
      </c>
      <c r="G83" s="98">
        <f t="shared" si="5"/>
        <v>200.5</v>
      </c>
      <c r="H83" s="98">
        <f t="shared" si="6"/>
        <v>200.5</v>
      </c>
      <c r="I83" s="98">
        <v>210</v>
      </c>
      <c r="J83" s="122">
        <f t="shared" si="7"/>
        <v>95.476190476190482</v>
      </c>
    </row>
    <row r="84" spans="1:10" ht="24.95" customHeight="1" x14ac:dyDescent="0.2">
      <c r="A84" s="33">
        <v>82</v>
      </c>
      <c r="B84" s="68" t="s">
        <v>46</v>
      </c>
      <c r="C84" s="57" t="s">
        <v>2</v>
      </c>
      <c r="D84" s="169">
        <v>205</v>
      </c>
      <c r="E84" s="169">
        <v>246</v>
      </c>
      <c r="F84" s="169">
        <v>176</v>
      </c>
      <c r="G84" s="98">
        <f t="shared" si="5"/>
        <v>209</v>
      </c>
      <c r="H84" s="98">
        <f t="shared" si="6"/>
        <v>209</v>
      </c>
      <c r="I84" s="98">
        <v>192</v>
      </c>
      <c r="J84" s="122">
        <f t="shared" si="7"/>
        <v>108.85416666666667</v>
      </c>
    </row>
    <row r="85" spans="1:10" ht="24.95" customHeight="1" x14ac:dyDescent="0.2">
      <c r="A85" s="33">
        <v>83</v>
      </c>
      <c r="B85" s="84" t="s">
        <v>159</v>
      </c>
      <c r="C85" s="85" t="s">
        <v>2</v>
      </c>
      <c r="D85" s="169"/>
      <c r="E85" s="169">
        <v>1075</v>
      </c>
      <c r="F85" s="169"/>
      <c r="G85" s="98">
        <f t="shared" si="5"/>
        <v>1075</v>
      </c>
      <c r="H85" s="98">
        <f t="shared" si="6"/>
        <v>1075</v>
      </c>
      <c r="I85" s="98" t="s">
        <v>204</v>
      </c>
      <c r="J85" s="122" t="e">
        <f t="shared" si="7"/>
        <v>#VALUE!</v>
      </c>
    </row>
    <row r="86" spans="1:10" ht="24.95" customHeight="1" x14ac:dyDescent="0.2">
      <c r="A86" s="33">
        <v>84</v>
      </c>
      <c r="B86" s="84" t="s">
        <v>160</v>
      </c>
      <c r="C86" s="85" t="s">
        <v>2</v>
      </c>
      <c r="D86" s="169"/>
      <c r="E86" s="169"/>
      <c r="F86" s="169"/>
      <c r="G86" s="98" t="e">
        <f t="shared" si="5"/>
        <v>#DIV/0!</v>
      </c>
      <c r="H86" s="98" t="str">
        <f t="shared" si="6"/>
        <v/>
      </c>
      <c r="I86" s="98" t="s">
        <v>204</v>
      </c>
      <c r="J86" s="122" t="e">
        <f t="shared" si="7"/>
        <v>#VALUE!</v>
      </c>
    </row>
    <row r="87" spans="1:10" ht="24.95" customHeight="1" x14ac:dyDescent="0.2">
      <c r="A87" s="33">
        <v>85</v>
      </c>
      <c r="B87" s="84" t="s">
        <v>161</v>
      </c>
      <c r="C87" s="85" t="s">
        <v>2</v>
      </c>
      <c r="D87" s="169"/>
      <c r="E87" s="169"/>
      <c r="F87" s="169"/>
      <c r="G87" s="98" t="e">
        <f t="shared" ref="G87:G115" si="8">AVERAGEIF(D87:F87,"&gt;0")</f>
        <v>#DIV/0!</v>
      </c>
      <c r="H87" s="98" t="str">
        <f t="shared" ref="H87:H115" si="9">IFERROR(G87,"")</f>
        <v/>
      </c>
      <c r="I87" s="98" t="s">
        <v>204</v>
      </c>
      <c r="J87" s="122" t="e">
        <f t="shared" si="7"/>
        <v>#VALUE!</v>
      </c>
    </row>
    <row r="88" spans="1:10" ht="24.95" customHeight="1" x14ac:dyDescent="0.2">
      <c r="A88" s="33">
        <v>86</v>
      </c>
      <c r="B88" s="84" t="s">
        <v>162</v>
      </c>
      <c r="C88" s="85" t="s">
        <v>2</v>
      </c>
      <c r="D88" s="169"/>
      <c r="E88" s="169"/>
      <c r="F88" s="169"/>
      <c r="G88" s="98" t="e">
        <f t="shared" si="8"/>
        <v>#DIV/0!</v>
      </c>
      <c r="H88" s="98" t="str">
        <f t="shared" si="9"/>
        <v/>
      </c>
      <c r="I88" s="98" t="s">
        <v>204</v>
      </c>
      <c r="J88" s="122" t="e">
        <f t="shared" si="7"/>
        <v>#VALUE!</v>
      </c>
    </row>
    <row r="89" spans="1:10" ht="24.95" customHeight="1" x14ac:dyDescent="0.2">
      <c r="A89" s="33">
        <v>87</v>
      </c>
      <c r="B89" s="68" t="s">
        <v>138</v>
      </c>
      <c r="C89" s="57" t="s">
        <v>2</v>
      </c>
      <c r="D89" s="169"/>
      <c r="E89" s="169">
        <v>348</v>
      </c>
      <c r="F89" s="169"/>
      <c r="G89" s="98">
        <f t="shared" si="8"/>
        <v>348</v>
      </c>
      <c r="H89" s="98">
        <f t="shared" si="9"/>
        <v>348</v>
      </c>
      <c r="I89" s="98" t="s">
        <v>204</v>
      </c>
      <c r="J89" s="122" t="e">
        <f t="shared" si="7"/>
        <v>#VALUE!</v>
      </c>
    </row>
    <row r="90" spans="1:10" ht="24.95" customHeight="1" x14ac:dyDescent="0.2">
      <c r="A90" s="33">
        <v>88</v>
      </c>
      <c r="B90" s="68" t="s">
        <v>76</v>
      </c>
      <c r="C90" s="57" t="s">
        <v>2</v>
      </c>
      <c r="D90" s="169">
        <v>532</v>
      </c>
      <c r="E90" s="169"/>
      <c r="F90" s="169"/>
      <c r="G90" s="98">
        <f t="shared" si="8"/>
        <v>532</v>
      </c>
      <c r="H90" s="98">
        <f t="shared" si="9"/>
        <v>532</v>
      </c>
      <c r="I90" s="98">
        <v>520.5</v>
      </c>
      <c r="J90" s="122">
        <f t="shared" si="7"/>
        <v>102.20941402497598</v>
      </c>
    </row>
    <row r="91" spans="1:10" ht="24.95" customHeight="1" x14ac:dyDescent="0.2">
      <c r="A91" s="33">
        <v>89</v>
      </c>
      <c r="B91" s="68" t="s">
        <v>31</v>
      </c>
      <c r="C91" s="57" t="s">
        <v>2</v>
      </c>
      <c r="D91" s="169">
        <v>86</v>
      </c>
      <c r="E91" s="169">
        <v>90.6</v>
      </c>
      <c r="F91" s="169">
        <v>85</v>
      </c>
      <c r="G91" s="98">
        <f t="shared" si="8"/>
        <v>87.2</v>
      </c>
      <c r="H91" s="98">
        <f t="shared" si="9"/>
        <v>87.2</v>
      </c>
      <c r="I91" s="98">
        <v>89.5</v>
      </c>
      <c r="J91" s="122">
        <f t="shared" si="7"/>
        <v>97.430167597765376</v>
      </c>
    </row>
    <row r="92" spans="1:10" ht="24.95" customHeight="1" x14ac:dyDescent="0.2">
      <c r="A92" s="33">
        <v>90</v>
      </c>
      <c r="B92" s="68" t="s">
        <v>111</v>
      </c>
      <c r="C92" s="57" t="s">
        <v>2</v>
      </c>
      <c r="D92" s="169"/>
      <c r="E92" s="169"/>
      <c r="F92" s="169"/>
      <c r="G92" s="98" t="e">
        <f t="shared" si="8"/>
        <v>#DIV/0!</v>
      </c>
      <c r="H92" s="98" t="str">
        <f t="shared" si="9"/>
        <v/>
      </c>
      <c r="I92" s="98">
        <v>48</v>
      </c>
      <c r="J92" s="122" t="e">
        <f t="shared" si="7"/>
        <v>#VALUE!</v>
      </c>
    </row>
    <row r="93" spans="1:10" ht="24.95" customHeight="1" x14ac:dyDescent="0.2">
      <c r="A93" s="33">
        <v>91</v>
      </c>
      <c r="B93" s="84" t="s">
        <v>163</v>
      </c>
      <c r="C93" s="83" t="s">
        <v>2</v>
      </c>
      <c r="D93" s="169">
        <v>340</v>
      </c>
      <c r="E93" s="169">
        <v>308.8</v>
      </c>
      <c r="F93" s="169"/>
      <c r="G93" s="98">
        <f t="shared" si="8"/>
        <v>324.39999999999998</v>
      </c>
      <c r="H93" s="98">
        <f t="shared" si="9"/>
        <v>324.39999999999998</v>
      </c>
      <c r="I93" s="98">
        <v>340</v>
      </c>
      <c r="J93" s="122">
        <f t="shared" si="7"/>
        <v>95.411764705882348</v>
      </c>
    </row>
    <row r="94" spans="1:10" ht="24.95" customHeight="1" x14ac:dyDescent="0.2">
      <c r="A94" s="33">
        <v>92</v>
      </c>
      <c r="B94" s="68" t="s">
        <v>112</v>
      </c>
      <c r="C94" s="57" t="s">
        <v>2</v>
      </c>
      <c r="D94" s="169"/>
      <c r="E94" s="169"/>
      <c r="F94" s="169"/>
      <c r="G94" s="98" t="e">
        <f t="shared" si="8"/>
        <v>#DIV/0!</v>
      </c>
      <c r="H94" s="98" t="str">
        <f t="shared" si="9"/>
        <v/>
      </c>
      <c r="I94" s="98" t="s">
        <v>204</v>
      </c>
      <c r="J94" s="122" t="e">
        <f t="shared" si="7"/>
        <v>#VALUE!</v>
      </c>
    </row>
    <row r="95" spans="1:10" ht="24.95" customHeight="1" x14ac:dyDescent="0.2">
      <c r="A95" s="33">
        <v>93</v>
      </c>
      <c r="B95" s="68" t="s">
        <v>18</v>
      </c>
      <c r="C95" s="57" t="s">
        <v>2</v>
      </c>
      <c r="D95" s="169"/>
      <c r="E95" s="169"/>
      <c r="F95" s="169"/>
      <c r="G95" s="98" t="e">
        <f t="shared" si="8"/>
        <v>#DIV/0!</v>
      </c>
      <c r="H95" s="98" t="str">
        <f t="shared" si="9"/>
        <v/>
      </c>
      <c r="I95" s="98" t="s">
        <v>204</v>
      </c>
      <c r="J95" s="122" t="e">
        <f t="shared" si="7"/>
        <v>#VALUE!</v>
      </c>
    </row>
    <row r="96" spans="1:10" ht="24.95" customHeight="1" x14ac:dyDescent="0.2">
      <c r="A96" s="33">
        <v>94</v>
      </c>
      <c r="B96" s="68" t="s">
        <v>113</v>
      </c>
      <c r="C96" s="57" t="s">
        <v>2</v>
      </c>
      <c r="D96" s="169"/>
      <c r="E96" s="169"/>
      <c r="F96" s="169"/>
      <c r="G96" s="98" t="e">
        <f t="shared" si="8"/>
        <v>#DIV/0!</v>
      </c>
      <c r="H96" s="98" t="str">
        <f t="shared" si="9"/>
        <v/>
      </c>
      <c r="I96" s="98" t="s">
        <v>204</v>
      </c>
      <c r="J96" s="122" t="e">
        <f t="shared" si="7"/>
        <v>#VALUE!</v>
      </c>
    </row>
    <row r="97" spans="1:10" ht="21" customHeight="1" x14ac:dyDescent="0.2">
      <c r="A97" s="33">
        <v>95</v>
      </c>
      <c r="B97" s="84" t="s">
        <v>164</v>
      </c>
      <c r="C97" s="83" t="s">
        <v>61</v>
      </c>
      <c r="D97" s="169"/>
      <c r="E97" s="169"/>
      <c r="F97" s="169"/>
      <c r="G97" s="98" t="e">
        <f t="shared" si="8"/>
        <v>#DIV/0!</v>
      </c>
      <c r="H97" s="98" t="str">
        <f t="shared" si="9"/>
        <v/>
      </c>
      <c r="I97" s="98" t="s">
        <v>204</v>
      </c>
      <c r="J97" s="122" t="e">
        <f t="shared" si="7"/>
        <v>#VALUE!</v>
      </c>
    </row>
    <row r="98" spans="1:10" ht="32.25" customHeight="1" x14ac:dyDescent="0.2">
      <c r="A98" s="33">
        <v>96</v>
      </c>
      <c r="B98" s="84" t="s">
        <v>165</v>
      </c>
      <c r="C98" s="83" t="s">
        <v>61</v>
      </c>
      <c r="D98" s="169"/>
      <c r="E98" s="169"/>
      <c r="F98" s="169"/>
      <c r="G98" s="98" t="e">
        <f t="shared" si="8"/>
        <v>#DIV/0!</v>
      </c>
      <c r="H98" s="98" t="str">
        <f t="shared" si="9"/>
        <v/>
      </c>
      <c r="I98" s="98" t="s">
        <v>204</v>
      </c>
      <c r="J98" s="122" t="e">
        <f t="shared" si="7"/>
        <v>#VALUE!</v>
      </c>
    </row>
    <row r="99" spans="1:10" ht="21" customHeight="1" x14ac:dyDescent="0.2">
      <c r="A99" s="33">
        <v>97</v>
      </c>
      <c r="B99" s="68" t="s">
        <v>36</v>
      </c>
      <c r="C99" s="57" t="s">
        <v>61</v>
      </c>
      <c r="D99" s="187"/>
      <c r="E99" s="187">
        <v>28</v>
      </c>
      <c r="F99" s="169"/>
      <c r="G99" s="98">
        <f t="shared" si="8"/>
        <v>28</v>
      </c>
      <c r="H99" s="98">
        <f t="shared" si="9"/>
        <v>28</v>
      </c>
      <c r="I99" s="98" t="s">
        <v>204</v>
      </c>
      <c r="J99" s="122" t="e">
        <f t="shared" si="7"/>
        <v>#VALUE!</v>
      </c>
    </row>
    <row r="100" spans="1:10" ht="21" customHeight="1" x14ac:dyDescent="0.2">
      <c r="A100" s="33">
        <v>98</v>
      </c>
      <c r="B100" s="68" t="s">
        <v>35</v>
      </c>
      <c r="C100" s="57" t="s">
        <v>61</v>
      </c>
      <c r="D100" s="169">
        <v>125</v>
      </c>
      <c r="E100" s="169">
        <v>74.3</v>
      </c>
      <c r="F100" s="169">
        <v>115</v>
      </c>
      <c r="G100" s="98">
        <f t="shared" si="8"/>
        <v>104.76666666666667</v>
      </c>
      <c r="H100" s="98">
        <f t="shared" si="9"/>
        <v>104.76666666666667</v>
      </c>
      <c r="I100" s="98">
        <v>94.766666666666666</v>
      </c>
      <c r="J100" s="122">
        <f t="shared" si="7"/>
        <v>110.55223355610271</v>
      </c>
    </row>
    <row r="101" spans="1:10" ht="21" customHeight="1" x14ac:dyDescent="0.2">
      <c r="A101" s="33">
        <v>99</v>
      </c>
      <c r="B101" s="68" t="s">
        <v>114</v>
      </c>
      <c r="C101" s="57" t="s">
        <v>2</v>
      </c>
      <c r="D101" s="169">
        <v>20</v>
      </c>
      <c r="E101" s="169">
        <v>18</v>
      </c>
      <c r="F101" s="169">
        <v>19</v>
      </c>
      <c r="G101" s="98">
        <f t="shared" si="8"/>
        <v>19</v>
      </c>
      <c r="H101" s="98">
        <f t="shared" si="9"/>
        <v>19</v>
      </c>
      <c r="I101" s="98">
        <v>18.333333333333332</v>
      </c>
      <c r="J101" s="122">
        <f t="shared" si="7"/>
        <v>103.63636363636364</v>
      </c>
    </row>
    <row r="102" spans="1:10" ht="21" customHeight="1" x14ac:dyDescent="0.2">
      <c r="A102" s="33">
        <v>100</v>
      </c>
      <c r="B102" s="68" t="s">
        <v>86</v>
      </c>
      <c r="C102" s="57" t="s">
        <v>2</v>
      </c>
      <c r="D102" s="187"/>
      <c r="E102" s="169"/>
      <c r="F102" s="169"/>
      <c r="G102" s="98" t="e">
        <f t="shared" si="8"/>
        <v>#DIV/0!</v>
      </c>
      <c r="H102" s="98" t="str">
        <f t="shared" si="9"/>
        <v/>
      </c>
      <c r="I102" s="98">
        <v>260</v>
      </c>
      <c r="J102" s="122" t="e">
        <f t="shared" si="7"/>
        <v>#VALUE!</v>
      </c>
    </row>
    <row r="103" spans="1:10" ht="21" customHeight="1" x14ac:dyDescent="0.2">
      <c r="A103" s="33">
        <v>101</v>
      </c>
      <c r="B103" s="68" t="s">
        <v>40</v>
      </c>
      <c r="C103" s="57" t="s">
        <v>2</v>
      </c>
      <c r="D103" s="169">
        <v>150</v>
      </c>
      <c r="E103" s="169">
        <v>232</v>
      </c>
      <c r="F103" s="169"/>
      <c r="G103" s="98">
        <f t="shared" si="8"/>
        <v>191</v>
      </c>
      <c r="H103" s="98">
        <f t="shared" si="9"/>
        <v>191</v>
      </c>
      <c r="I103" s="98">
        <v>191</v>
      </c>
      <c r="J103" s="122">
        <f t="shared" si="7"/>
        <v>100</v>
      </c>
    </row>
    <row r="104" spans="1:10" ht="27.75" customHeight="1" x14ac:dyDescent="0.2">
      <c r="A104" s="33">
        <v>102</v>
      </c>
      <c r="B104" s="68" t="s">
        <v>115</v>
      </c>
      <c r="C104" s="57" t="s">
        <v>2</v>
      </c>
      <c r="D104" s="169">
        <v>950</v>
      </c>
      <c r="E104" s="169">
        <v>690</v>
      </c>
      <c r="F104" s="169">
        <v>935</v>
      </c>
      <c r="G104" s="98">
        <f t="shared" si="8"/>
        <v>858.33333333333337</v>
      </c>
      <c r="H104" s="98">
        <f t="shared" si="9"/>
        <v>858.33333333333337</v>
      </c>
      <c r="I104" s="98">
        <v>891</v>
      </c>
      <c r="J104" s="122">
        <f t="shared" si="7"/>
        <v>96.333707444818558</v>
      </c>
    </row>
    <row r="105" spans="1:10" ht="21" customHeight="1" x14ac:dyDescent="0.2">
      <c r="A105" s="33">
        <v>103</v>
      </c>
      <c r="B105" s="68" t="s">
        <v>131</v>
      </c>
      <c r="C105" s="57" t="s">
        <v>2</v>
      </c>
      <c r="D105" s="169"/>
      <c r="E105" s="169"/>
      <c r="F105" s="169"/>
      <c r="G105" s="98" t="e">
        <f t="shared" si="8"/>
        <v>#DIV/0!</v>
      </c>
      <c r="H105" s="98" t="str">
        <f t="shared" si="9"/>
        <v/>
      </c>
      <c r="I105" s="98" t="s">
        <v>204</v>
      </c>
      <c r="J105" s="122" t="e">
        <f t="shared" si="7"/>
        <v>#VALUE!</v>
      </c>
    </row>
    <row r="106" spans="1:10" ht="21" customHeight="1" x14ac:dyDescent="0.2">
      <c r="A106" s="33">
        <v>104</v>
      </c>
      <c r="B106" s="68" t="s">
        <v>132</v>
      </c>
      <c r="C106" s="57" t="s">
        <v>2</v>
      </c>
      <c r="D106" s="169"/>
      <c r="E106" s="169"/>
      <c r="F106" s="169"/>
      <c r="G106" s="98" t="e">
        <f t="shared" si="8"/>
        <v>#DIV/0!</v>
      </c>
      <c r="H106" s="98" t="str">
        <f t="shared" si="9"/>
        <v/>
      </c>
      <c r="I106" s="98">
        <v>533</v>
      </c>
      <c r="J106" s="122" t="e">
        <f t="shared" si="7"/>
        <v>#VALUE!</v>
      </c>
    </row>
    <row r="107" spans="1:10" ht="21" customHeight="1" x14ac:dyDescent="0.2">
      <c r="A107" s="33">
        <v>105</v>
      </c>
      <c r="B107" s="68" t="s">
        <v>87</v>
      </c>
      <c r="C107" s="57" t="s">
        <v>2</v>
      </c>
      <c r="D107" s="187"/>
      <c r="E107" s="187"/>
      <c r="F107" s="187"/>
      <c r="G107" s="98" t="e">
        <f t="shared" si="8"/>
        <v>#DIV/0!</v>
      </c>
      <c r="H107" s="98" t="str">
        <f t="shared" si="9"/>
        <v/>
      </c>
      <c r="I107" s="98" t="s">
        <v>204</v>
      </c>
      <c r="J107" s="122" t="e">
        <f t="shared" si="7"/>
        <v>#VALUE!</v>
      </c>
    </row>
    <row r="108" spans="1:10" ht="21" customHeight="1" x14ac:dyDescent="0.2">
      <c r="A108" s="33">
        <v>106</v>
      </c>
      <c r="B108" s="68" t="s">
        <v>51</v>
      </c>
      <c r="C108" s="57" t="s">
        <v>2</v>
      </c>
      <c r="D108" s="169">
        <v>300</v>
      </c>
      <c r="E108" s="169">
        <v>319</v>
      </c>
      <c r="F108" s="169"/>
      <c r="G108" s="98">
        <f t="shared" si="8"/>
        <v>309.5</v>
      </c>
      <c r="H108" s="98">
        <f t="shared" si="9"/>
        <v>309.5</v>
      </c>
      <c r="I108" s="98">
        <v>285</v>
      </c>
      <c r="J108" s="156">
        <f t="shared" si="7"/>
        <v>108.59649122807018</v>
      </c>
    </row>
    <row r="109" spans="1:10" ht="31.5" customHeight="1" x14ac:dyDescent="0.2">
      <c r="A109" s="33">
        <v>107</v>
      </c>
      <c r="B109" s="68" t="s">
        <v>116</v>
      </c>
      <c r="C109" s="57" t="s">
        <v>2</v>
      </c>
      <c r="D109" s="169">
        <v>180.6</v>
      </c>
      <c r="E109" s="169">
        <v>225</v>
      </c>
      <c r="F109" s="169"/>
      <c r="G109" s="98">
        <f t="shared" si="8"/>
        <v>202.8</v>
      </c>
      <c r="H109" s="98">
        <f t="shared" si="9"/>
        <v>202.8</v>
      </c>
      <c r="I109" s="98">
        <v>187.55</v>
      </c>
      <c r="J109" s="122">
        <f t="shared" si="7"/>
        <v>108.13116502266062</v>
      </c>
    </row>
    <row r="110" spans="1:10" ht="21" customHeight="1" x14ac:dyDescent="0.2">
      <c r="A110" s="33">
        <v>108</v>
      </c>
      <c r="B110" s="68" t="s">
        <v>54</v>
      </c>
      <c r="C110" s="57" t="s">
        <v>2</v>
      </c>
      <c r="D110" s="169"/>
      <c r="E110" s="169"/>
      <c r="F110" s="169"/>
      <c r="G110" s="98" t="e">
        <f t="shared" si="8"/>
        <v>#DIV/0!</v>
      </c>
      <c r="H110" s="98" t="str">
        <f t="shared" si="9"/>
        <v/>
      </c>
      <c r="I110" s="98">
        <v>213.2</v>
      </c>
      <c r="J110" s="122" t="e">
        <f t="shared" si="7"/>
        <v>#VALUE!</v>
      </c>
    </row>
    <row r="111" spans="1:10" ht="21" customHeight="1" x14ac:dyDescent="0.2">
      <c r="A111" s="33">
        <v>109</v>
      </c>
      <c r="B111" s="68" t="s">
        <v>117</v>
      </c>
      <c r="C111" s="57" t="s">
        <v>2</v>
      </c>
      <c r="D111" s="169"/>
      <c r="E111" s="169">
        <v>345.3</v>
      </c>
      <c r="F111" s="169"/>
      <c r="G111" s="98">
        <f t="shared" si="8"/>
        <v>345.3</v>
      </c>
      <c r="H111" s="98">
        <f t="shared" si="9"/>
        <v>345.3</v>
      </c>
      <c r="I111" s="98">
        <v>324.5</v>
      </c>
      <c r="J111" s="122">
        <f t="shared" si="7"/>
        <v>106.40986132511556</v>
      </c>
    </row>
    <row r="112" spans="1:10" ht="21" customHeight="1" x14ac:dyDescent="0.2">
      <c r="A112" s="33">
        <v>110</v>
      </c>
      <c r="B112" s="68" t="s">
        <v>118</v>
      </c>
      <c r="C112" s="57" t="s">
        <v>2</v>
      </c>
      <c r="D112" s="187"/>
      <c r="E112" s="187"/>
      <c r="F112" s="169">
        <v>84</v>
      </c>
      <c r="G112" s="98">
        <f t="shared" si="8"/>
        <v>84</v>
      </c>
      <c r="H112" s="98">
        <f t="shared" si="9"/>
        <v>84</v>
      </c>
      <c r="I112" s="98">
        <v>84</v>
      </c>
      <c r="J112" s="122">
        <f t="shared" si="7"/>
        <v>100</v>
      </c>
    </row>
    <row r="113" spans="1:10" ht="21" customHeight="1" x14ac:dyDescent="0.2">
      <c r="A113" s="33">
        <v>111</v>
      </c>
      <c r="B113" s="68" t="s">
        <v>56</v>
      </c>
      <c r="C113" s="57" t="s">
        <v>2</v>
      </c>
      <c r="D113" s="187"/>
      <c r="E113" s="187"/>
      <c r="F113" s="169">
        <v>73.3</v>
      </c>
      <c r="G113" s="98">
        <f t="shared" si="8"/>
        <v>73.3</v>
      </c>
      <c r="H113" s="98">
        <f t="shared" si="9"/>
        <v>73.3</v>
      </c>
      <c r="I113" s="98">
        <v>73.3</v>
      </c>
      <c r="J113" s="122">
        <f t="shared" si="7"/>
        <v>100</v>
      </c>
    </row>
    <row r="114" spans="1:10" ht="21" customHeight="1" x14ac:dyDescent="0.2">
      <c r="A114" s="33">
        <v>112</v>
      </c>
      <c r="B114" s="86" t="s">
        <v>166</v>
      </c>
      <c r="C114" s="87" t="s">
        <v>61</v>
      </c>
      <c r="D114" s="169">
        <v>2</v>
      </c>
      <c r="E114" s="187">
        <v>2.2599999999999998</v>
      </c>
      <c r="F114" s="187">
        <v>1.9</v>
      </c>
      <c r="G114" s="98">
        <f t="shared" si="8"/>
        <v>2.0533333333333332</v>
      </c>
      <c r="H114" s="98">
        <f t="shared" si="9"/>
        <v>2.0533333333333332</v>
      </c>
      <c r="I114" s="98">
        <v>2.4</v>
      </c>
      <c r="J114" s="122">
        <f t="shared" si="7"/>
        <v>85.555555555555557</v>
      </c>
    </row>
    <row r="115" spans="1:10" ht="21" customHeight="1" x14ac:dyDescent="0.2">
      <c r="A115" s="33">
        <v>113</v>
      </c>
      <c r="B115" s="68" t="s">
        <v>57</v>
      </c>
      <c r="C115" s="57" t="s">
        <v>2</v>
      </c>
      <c r="D115" s="169"/>
      <c r="E115" s="169"/>
      <c r="F115" s="187">
        <v>925</v>
      </c>
      <c r="G115" s="98">
        <f t="shared" si="8"/>
        <v>925</v>
      </c>
      <c r="H115" s="98">
        <f t="shared" si="9"/>
        <v>925</v>
      </c>
      <c r="I115" s="98">
        <v>907.5</v>
      </c>
      <c r="J115" s="122">
        <f t="shared" si="7"/>
        <v>101.92837465564739</v>
      </c>
    </row>
    <row r="116" spans="1:10" ht="21" customHeight="1" x14ac:dyDescent="0.2">
      <c r="A116" s="33">
        <v>114</v>
      </c>
      <c r="B116" s="68" t="s">
        <v>74</v>
      </c>
      <c r="C116" s="57" t="s">
        <v>2</v>
      </c>
      <c r="D116" s="169"/>
      <c r="E116" s="169"/>
      <c r="F116" s="169"/>
      <c r="G116" s="98" t="e">
        <f t="shared" ref="G116:G123" si="10">AVERAGEIF(D116:F116,"&gt;0")</f>
        <v>#DIV/0!</v>
      </c>
      <c r="H116" s="98" t="str">
        <f t="shared" ref="H116:H123" si="11">IFERROR(G116,"")</f>
        <v/>
      </c>
      <c r="I116" s="98" t="s">
        <v>204</v>
      </c>
      <c r="J116" s="122" t="e">
        <f t="shared" si="7"/>
        <v>#VALUE!</v>
      </c>
    </row>
    <row r="117" spans="1:10" ht="21" customHeight="1" x14ac:dyDescent="0.2">
      <c r="A117" s="33">
        <v>115</v>
      </c>
      <c r="B117" s="68" t="s">
        <v>38</v>
      </c>
      <c r="C117" s="57" t="s">
        <v>2</v>
      </c>
      <c r="D117" s="169"/>
      <c r="E117" s="169">
        <v>303</v>
      </c>
      <c r="F117" s="169"/>
      <c r="G117" s="98">
        <f t="shared" si="10"/>
        <v>303</v>
      </c>
      <c r="H117" s="98">
        <f t="shared" si="11"/>
        <v>303</v>
      </c>
      <c r="I117" s="98">
        <v>302.7</v>
      </c>
      <c r="J117" s="122">
        <f t="shared" ref="J117:J123" si="12">H117/I117*100</f>
        <v>100.09910802775026</v>
      </c>
    </row>
    <row r="118" spans="1:10" ht="21" customHeight="1" x14ac:dyDescent="0.2">
      <c r="A118" s="33">
        <v>116</v>
      </c>
      <c r="B118" s="68" t="s">
        <v>119</v>
      </c>
      <c r="C118" s="57" t="s">
        <v>2</v>
      </c>
      <c r="D118" s="169"/>
      <c r="E118" s="187"/>
      <c r="F118" s="169"/>
      <c r="G118" s="98" t="e">
        <f t="shared" si="10"/>
        <v>#DIV/0!</v>
      </c>
      <c r="H118" s="98" t="str">
        <f t="shared" si="11"/>
        <v/>
      </c>
      <c r="I118" s="98" t="s">
        <v>204</v>
      </c>
      <c r="J118" s="122" t="e">
        <f t="shared" si="12"/>
        <v>#VALUE!</v>
      </c>
    </row>
    <row r="119" spans="1:10" ht="21" customHeight="1" x14ac:dyDescent="0.2">
      <c r="A119" s="33">
        <v>117</v>
      </c>
      <c r="B119" s="68" t="s">
        <v>133</v>
      </c>
      <c r="C119" s="57" t="s">
        <v>2</v>
      </c>
      <c r="D119" s="169"/>
      <c r="E119" s="169"/>
      <c r="F119" s="169"/>
      <c r="G119" s="98" t="e">
        <f t="shared" si="10"/>
        <v>#DIV/0!</v>
      </c>
      <c r="H119" s="98" t="str">
        <f t="shared" si="11"/>
        <v/>
      </c>
      <c r="I119" s="98" t="s">
        <v>204</v>
      </c>
      <c r="J119" s="122" t="e">
        <f t="shared" si="12"/>
        <v>#VALUE!</v>
      </c>
    </row>
    <row r="120" spans="1:10" ht="21" customHeight="1" x14ac:dyDescent="0.2">
      <c r="A120" s="33">
        <v>118</v>
      </c>
      <c r="B120" s="68" t="s">
        <v>48</v>
      </c>
      <c r="C120" s="57" t="s">
        <v>2</v>
      </c>
      <c r="D120" s="169"/>
      <c r="E120" s="169"/>
      <c r="F120" s="169"/>
      <c r="G120" s="98" t="e">
        <f t="shared" si="10"/>
        <v>#DIV/0!</v>
      </c>
      <c r="H120" s="98" t="str">
        <f t="shared" si="11"/>
        <v/>
      </c>
      <c r="I120" s="98" t="s">
        <v>204</v>
      </c>
      <c r="J120" s="122" t="e">
        <f t="shared" si="12"/>
        <v>#VALUE!</v>
      </c>
    </row>
    <row r="121" spans="1:10" ht="21" customHeight="1" x14ac:dyDescent="0.2">
      <c r="A121" s="33">
        <v>119</v>
      </c>
      <c r="B121" s="68" t="s">
        <v>47</v>
      </c>
      <c r="C121" s="57" t="s">
        <v>2</v>
      </c>
      <c r="D121" s="168"/>
      <c r="E121" s="168"/>
      <c r="F121" s="168"/>
      <c r="G121" s="98" t="e">
        <f t="shared" si="10"/>
        <v>#DIV/0!</v>
      </c>
      <c r="H121" s="98" t="str">
        <f t="shared" si="11"/>
        <v/>
      </c>
      <c r="I121" s="98" t="s">
        <v>204</v>
      </c>
      <c r="J121" s="122" t="e">
        <f t="shared" si="12"/>
        <v>#VALUE!</v>
      </c>
    </row>
    <row r="122" spans="1:10" ht="21" customHeight="1" x14ac:dyDescent="0.2">
      <c r="A122" s="33">
        <v>120</v>
      </c>
      <c r="B122" s="68" t="s">
        <v>120</v>
      </c>
      <c r="C122" s="57" t="s">
        <v>2</v>
      </c>
      <c r="D122" s="168"/>
      <c r="E122" s="168">
        <v>160</v>
      </c>
      <c r="F122" s="168"/>
      <c r="G122" s="98">
        <f t="shared" si="10"/>
        <v>160</v>
      </c>
      <c r="H122" s="98">
        <f t="shared" si="11"/>
        <v>160</v>
      </c>
      <c r="I122" s="98">
        <v>127.5</v>
      </c>
      <c r="J122" s="156">
        <f t="shared" si="12"/>
        <v>125.49019607843137</v>
      </c>
    </row>
    <row r="123" spans="1:10" ht="21" customHeight="1" x14ac:dyDescent="0.2">
      <c r="A123" s="33">
        <v>121</v>
      </c>
      <c r="B123" s="55" t="s">
        <v>88</v>
      </c>
      <c r="C123" s="54" t="s">
        <v>61</v>
      </c>
      <c r="D123" s="131"/>
      <c r="E123" s="131">
        <v>13.6</v>
      </c>
      <c r="F123" s="133"/>
      <c r="G123" s="98">
        <f t="shared" si="10"/>
        <v>13.6</v>
      </c>
      <c r="H123" s="98">
        <f t="shared" si="11"/>
        <v>13.6</v>
      </c>
      <c r="I123" s="98">
        <v>14.7</v>
      </c>
      <c r="J123" s="156">
        <f t="shared" si="12"/>
        <v>92.517006802721085</v>
      </c>
    </row>
    <row r="124" spans="1:10" ht="21" customHeight="1" x14ac:dyDescent="0.2">
      <c r="D124" s="49"/>
      <c r="E124" s="49"/>
      <c r="F124" s="49"/>
    </row>
    <row r="125" spans="1:10" ht="21" customHeight="1" x14ac:dyDescent="0.2">
      <c r="D125" s="49"/>
      <c r="E125" s="49"/>
      <c r="F125" s="49"/>
    </row>
    <row r="126" spans="1:10" ht="21" customHeight="1" x14ac:dyDescent="0.2">
      <c r="D126" s="49"/>
      <c r="E126" s="49"/>
      <c r="F126" s="49"/>
    </row>
    <row r="127" spans="1:10" ht="21" customHeight="1" x14ac:dyDescent="0.2">
      <c r="D127" s="49"/>
      <c r="E127" s="49"/>
      <c r="F127" s="49"/>
    </row>
    <row r="128" spans="1:10" ht="21" customHeight="1" x14ac:dyDescent="0.2">
      <c r="D128" s="49"/>
      <c r="E128" s="49"/>
      <c r="F128" s="49"/>
    </row>
    <row r="129" spans="4:6" ht="21" customHeight="1" x14ac:dyDescent="0.2">
      <c r="D129" s="49"/>
      <c r="E129" s="49"/>
      <c r="F129" s="49"/>
    </row>
    <row r="130" spans="4:6" ht="21" customHeight="1" x14ac:dyDescent="0.2">
      <c r="D130" s="49"/>
      <c r="E130" s="49"/>
      <c r="F130" s="49"/>
    </row>
    <row r="131" spans="4:6" ht="21" customHeight="1" x14ac:dyDescent="0.2">
      <c r="D131" s="49"/>
      <c r="E131" s="49"/>
      <c r="F131" s="49"/>
    </row>
    <row r="132" spans="4:6" ht="21" customHeight="1" x14ac:dyDescent="0.2">
      <c r="D132" s="49"/>
      <c r="E132" s="49"/>
      <c r="F132" s="49"/>
    </row>
    <row r="133" spans="4:6" ht="21" customHeight="1" x14ac:dyDescent="0.2">
      <c r="D133" s="49"/>
      <c r="E133" s="49"/>
      <c r="F133" s="49"/>
    </row>
    <row r="134" spans="4:6" ht="21" customHeight="1" x14ac:dyDescent="0.2">
      <c r="D134" s="49"/>
      <c r="E134" s="49"/>
      <c r="F134" s="49"/>
    </row>
    <row r="135" spans="4:6" ht="21" customHeight="1" x14ac:dyDescent="0.2">
      <c r="D135" s="49"/>
      <c r="E135" s="49"/>
      <c r="F135" s="49"/>
    </row>
    <row r="136" spans="4:6" ht="21" customHeight="1" x14ac:dyDescent="0.2">
      <c r="D136" s="49"/>
      <c r="E136" s="49"/>
      <c r="F136" s="49"/>
    </row>
    <row r="137" spans="4:6" ht="21" customHeight="1" x14ac:dyDescent="0.2">
      <c r="D137" s="49"/>
      <c r="E137" s="49"/>
      <c r="F137" s="49"/>
    </row>
    <row r="138" spans="4:6" ht="21" customHeight="1" x14ac:dyDescent="0.2">
      <c r="D138" s="49"/>
      <c r="E138" s="49"/>
      <c r="F138" s="49"/>
    </row>
    <row r="139" spans="4:6" ht="21" customHeight="1" x14ac:dyDescent="0.2">
      <c r="D139" s="49"/>
      <c r="E139" s="49"/>
      <c r="F139" s="49"/>
    </row>
    <row r="140" spans="4:6" ht="21" customHeight="1" x14ac:dyDescent="0.2">
      <c r="D140" s="49"/>
      <c r="E140" s="49"/>
      <c r="F140" s="49"/>
    </row>
    <row r="141" spans="4:6" ht="21" customHeight="1" x14ac:dyDescent="0.2">
      <c r="D141" s="49"/>
      <c r="E141" s="49"/>
      <c r="F141" s="49"/>
    </row>
    <row r="142" spans="4:6" ht="21" customHeight="1" x14ac:dyDescent="0.2">
      <c r="D142" s="49"/>
      <c r="E142" s="49"/>
      <c r="F142" s="49"/>
    </row>
    <row r="143" spans="4:6" ht="21" customHeight="1" x14ac:dyDescent="0.2">
      <c r="D143" s="49"/>
      <c r="E143" s="49"/>
      <c r="F143" s="49"/>
    </row>
    <row r="144" spans="4:6" ht="21" customHeight="1" x14ac:dyDescent="0.2">
      <c r="D144" s="49"/>
      <c r="E144" s="49"/>
      <c r="F144" s="49"/>
    </row>
    <row r="145" spans="4:6" ht="21" customHeight="1" x14ac:dyDescent="0.2">
      <c r="D145" s="49"/>
      <c r="E145" s="49"/>
      <c r="F145" s="49"/>
    </row>
    <row r="146" spans="4:6" ht="21" customHeight="1" x14ac:dyDescent="0.2">
      <c r="D146" s="49"/>
      <c r="E146" s="49"/>
      <c r="F146" s="49"/>
    </row>
    <row r="147" spans="4:6" ht="21" customHeight="1" x14ac:dyDescent="0.2">
      <c r="D147" s="49"/>
      <c r="E147" s="49"/>
      <c r="F147" s="49"/>
    </row>
    <row r="148" spans="4:6" ht="21" customHeight="1" x14ac:dyDescent="0.2">
      <c r="D148" s="49"/>
      <c r="E148" s="49"/>
      <c r="F148" s="49"/>
    </row>
    <row r="149" spans="4:6" ht="21" customHeight="1" x14ac:dyDescent="0.2">
      <c r="D149" s="49"/>
      <c r="E149" s="49"/>
      <c r="F149" s="49"/>
    </row>
    <row r="150" spans="4:6" ht="21" customHeight="1" x14ac:dyDescent="0.2">
      <c r="D150" s="49"/>
      <c r="E150" s="49"/>
      <c r="F150" s="49"/>
    </row>
    <row r="151" spans="4:6" ht="21" customHeight="1" x14ac:dyDescent="0.2">
      <c r="D151" s="49"/>
      <c r="E151" s="49"/>
      <c r="F151" s="49"/>
    </row>
    <row r="152" spans="4:6" ht="21" customHeight="1" x14ac:dyDescent="0.2">
      <c r="D152" s="49"/>
      <c r="E152" s="49"/>
      <c r="F152" s="49"/>
    </row>
    <row r="153" spans="4:6" ht="21" customHeight="1" x14ac:dyDescent="0.2">
      <c r="D153" s="49"/>
      <c r="E153" s="49"/>
      <c r="F153" s="49"/>
    </row>
    <row r="154" spans="4:6" ht="21" customHeight="1" x14ac:dyDescent="0.2">
      <c r="D154" s="49"/>
      <c r="E154" s="49"/>
      <c r="F154" s="49"/>
    </row>
    <row r="155" spans="4:6" ht="21" customHeight="1" x14ac:dyDescent="0.2">
      <c r="D155" s="49"/>
      <c r="E155" s="49"/>
      <c r="F155" s="49"/>
    </row>
    <row r="156" spans="4:6" ht="21" customHeight="1" x14ac:dyDescent="0.2">
      <c r="D156" s="49"/>
      <c r="E156" s="49"/>
      <c r="F156" s="49"/>
    </row>
    <row r="157" spans="4:6" ht="21" customHeight="1" x14ac:dyDescent="0.2">
      <c r="D157" s="49"/>
      <c r="E157" s="49"/>
      <c r="F157" s="49"/>
    </row>
    <row r="158" spans="4:6" ht="21" customHeight="1" x14ac:dyDescent="0.2">
      <c r="D158" s="49"/>
      <c r="E158" s="49"/>
      <c r="F158" s="49"/>
    </row>
    <row r="159" spans="4:6" ht="21" customHeight="1" x14ac:dyDescent="0.2">
      <c r="D159" s="49"/>
      <c r="E159" s="49"/>
      <c r="F159" s="49"/>
    </row>
    <row r="160" spans="4:6" ht="21" customHeight="1" x14ac:dyDescent="0.2">
      <c r="D160" s="49"/>
      <c r="E160" s="49"/>
      <c r="F160" s="49"/>
    </row>
    <row r="161" spans="4:6" ht="21" customHeight="1" x14ac:dyDescent="0.2">
      <c r="D161" s="49"/>
      <c r="E161" s="49"/>
      <c r="F161" s="49"/>
    </row>
    <row r="162" spans="4:6" ht="21" customHeight="1" x14ac:dyDescent="0.2">
      <c r="D162" s="49"/>
      <c r="E162" s="49"/>
      <c r="F162" s="49"/>
    </row>
    <row r="163" spans="4:6" ht="21" customHeight="1" x14ac:dyDescent="0.2">
      <c r="D163" s="49"/>
      <c r="E163" s="49"/>
      <c r="F163" s="49"/>
    </row>
    <row r="164" spans="4:6" ht="21" customHeight="1" x14ac:dyDescent="0.2">
      <c r="D164" s="49"/>
      <c r="E164" s="49"/>
      <c r="F164" s="49"/>
    </row>
    <row r="165" spans="4:6" ht="21" customHeight="1" x14ac:dyDescent="0.2">
      <c r="D165" s="49"/>
      <c r="E165" s="49"/>
      <c r="F165" s="49"/>
    </row>
    <row r="166" spans="4:6" ht="21" customHeight="1" x14ac:dyDescent="0.2">
      <c r="D166" s="49"/>
      <c r="E166" s="49"/>
      <c r="F166" s="49"/>
    </row>
    <row r="167" spans="4:6" ht="21" customHeight="1" x14ac:dyDescent="0.2">
      <c r="D167" s="49"/>
      <c r="E167" s="49"/>
      <c r="F167" s="49"/>
    </row>
    <row r="168" spans="4:6" ht="21" customHeight="1" x14ac:dyDescent="0.2">
      <c r="D168" s="49"/>
      <c r="E168" s="49"/>
      <c r="F168" s="49"/>
    </row>
    <row r="169" spans="4:6" ht="21" customHeight="1" x14ac:dyDescent="0.2">
      <c r="D169" s="49"/>
      <c r="E169" s="49"/>
      <c r="F169" s="49"/>
    </row>
    <row r="170" spans="4:6" ht="21" customHeight="1" x14ac:dyDescent="0.2">
      <c r="D170" s="49"/>
      <c r="E170" s="49"/>
      <c r="F170" s="49"/>
    </row>
    <row r="171" spans="4:6" ht="21" customHeight="1" x14ac:dyDescent="0.2">
      <c r="D171" s="49"/>
      <c r="E171" s="49"/>
      <c r="F171" s="49"/>
    </row>
    <row r="172" spans="4:6" ht="21" customHeight="1" x14ac:dyDescent="0.2">
      <c r="D172" s="49"/>
      <c r="E172" s="49"/>
      <c r="F172" s="49"/>
    </row>
    <row r="173" spans="4:6" ht="21" customHeight="1" x14ac:dyDescent="0.2">
      <c r="D173" s="49"/>
      <c r="E173" s="49"/>
      <c r="F173" s="49"/>
    </row>
    <row r="174" spans="4:6" ht="21" customHeight="1" x14ac:dyDescent="0.2">
      <c r="D174" s="49"/>
      <c r="E174" s="49"/>
      <c r="F174" s="49"/>
    </row>
    <row r="175" spans="4:6" ht="21" customHeight="1" x14ac:dyDescent="0.2">
      <c r="D175" s="49"/>
      <c r="E175" s="49"/>
      <c r="F175" s="49"/>
    </row>
    <row r="176" spans="4:6" ht="21" customHeight="1" x14ac:dyDescent="0.2">
      <c r="D176" s="49"/>
      <c r="E176" s="49"/>
      <c r="F176" s="49"/>
    </row>
    <row r="177" spans="4:6" ht="21" customHeight="1" x14ac:dyDescent="0.2">
      <c r="D177" s="49"/>
      <c r="E177" s="49"/>
      <c r="F177" s="49"/>
    </row>
    <row r="178" spans="4:6" ht="21" customHeight="1" x14ac:dyDescent="0.2">
      <c r="D178" s="49"/>
      <c r="E178" s="49"/>
      <c r="F178" s="49"/>
    </row>
    <row r="179" spans="4:6" ht="21" customHeight="1" x14ac:dyDescent="0.2">
      <c r="D179" s="49"/>
      <c r="E179" s="49"/>
      <c r="F179" s="49"/>
    </row>
  </sheetData>
  <sortState ref="B4:I138">
    <sortCondition ref="B3"/>
  </sortState>
  <phoneticPr fontId="0" type="noConversion"/>
  <printOptions horizontalCentered="1" verticalCentered="1"/>
  <pageMargins left="0.59055118110236227" right="0" top="0.19685039370078741" bottom="0.51181102362204722" header="0.11811023622047245" footer="0.11811023622047245"/>
  <pageSetup paperSize="9" scale="76" orientation="portrait" r:id="rId1"/>
  <headerFooter alignWithMargins="0">
    <oddHeader>&amp;L&amp;9&amp;F&amp;C&amp;9&amp;P&amp;R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50"/>
  </sheetPr>
  <dimension ref="A1:L123"/>
  <sheetViews>
    <sheetView view="pageBreakPreview" zoomScale="80" zoomScaleNormal="90" zoomScaleSheetLayoutView="80" workbookViewId="0">
      <pane xSplit="2" ySplit="2" topLeftCell="C73" activePane="bottomRight" state="frozen"/>
      <selection activeCell="G18" sqref="G18"/>
      <selection pane="topRight" activeCell="G18" sqref="G18"/>
      <selection pane="bottomLeft" activeCell="G18" sqref="G18"/>
      <selection pane="bottomRight" activeCell="D83" sqref="D83"/>
    </sheetView>
  </sheetViews>
  <sheetFormatPr defaultColWidth="9" defaultRowHeight="21" customHeight="1" x14ac:dyDescent="0.2"/>
  <cols>
    <col min="1" max="1" width="5.375" style="45" customWidth="1"/>
    <col min="2" max="2" width="30.875" style="7" customWidth="1"/>
    <col min="3" max="3" width="10.625" style="7" customWidth="1"/>
    <col min="4" max="8" width="10.625" style="9" customWidth="1"/>
    <col min="9" max="9" width="10.625" style="73" customWidth="1"/>
    <col min="10" max="10" width="9" style="70"/>
    <col min="11" max="16384" width="9" style="1"/>
  </cols>
  <sheetData>
    <row r="1" spans="1:12" s="2" customFormat="1" ht="67.5" customHeight="1" x14ac:dyDescent="0.2">
      <c r="A1" s="44"/>
      <c r="B1" s="21" t="s">
        <v>68</v>
      </c>
      <c r="C1" s="25"/>
      <c r="D1" s="10"/>
      <c r="E1" s="10"/>
      <c r="F1" s="10"/>
      <c r="G1" s="10"/>
      <c r="H1" s="10"/>
      <c r="I1" s="71"/>
      <c r="J1" s="69"/>
    </row>
    <row r="2" spans="1:12" s="3" customFormat="1" ht="57" customHeight="1" x14ac:dyDescent="0.2">
      <c r="A2" s="67" t="s">
        <v>140</v>
      </c>
      <c r="B2" s="23" t="s">
        <v>0</v>
      </c>
      <c r="C2" s="46" t="s">
        <v>1</v>
      </c>
      <c r="D2" s="24" t="s">
        <v>146</v>
      </c>
      <c r="E2" s="24" t="s">
        <v>143</v>
      </c>
      <c r="F2" s="24" t="s">
        <v>80</v>
      </c>
      <c r="G2" s="119"/>
      <c r="H2" s="47" t="s">
        <v>3</v>
      </c>
      <c r="I2" s="108" t="s">
        <v>93</v>
      </c>
      <c r="J2" s="118" t="s">
        <v>72</v>
      </c>
    </row>
    <row r="3" spans="1:12" s="3" customFormat="1" ht="24.95" customHeight="1" x14ac:dyDescent="0.2">
      <c r="A3" s="33">
        <v>1</v>
      </c>
      <c r="B3" s="55" t="s">
        <v>96</v>
      </c>
      <c r="C3" s="56" t="s">
        <v>2</v>
      </c>
      <c r="D3" s="167" t="s">
        <v>175</v>
      </c>
      <c r="E3" s="167" t="s">
        <v>175</v>
      </c>
      <c r="F3" s="167" t="s">
        <v>175</v>
      </c>
      <c r="G3" s="117" t="e">
        <f t="shared" ref="G3:G29" si="0">AVERAGEIF(D3:F3,"&gt;0")</f>
        <v>#DIV/0!</v>
      </c>
      <c r="H3" s="91" t="str">
        <f t="shared" ref="H3:H29" si="1">IFERROR(G3,"")</f>
        <v/>
      </c>
      <c r="I3" s="91" t="s">
        <v>204</v>
      </c>
      <c r="J3" s="111" t="e">
        <f>H3/J12I3*100</f>
        <v>#VALUE!</v>
      </c>
      <c r="K3" s="101"/>
      <c r="L3" s="11"/>
    </row>
    <row r="4" spans="1:12" ht="34.5" customHeight="1" x14ac:dyDescent="0.2">
      <c r="A4" s="33">
        <v>2</v>
      </c>
      <c r="B4" s="55" t="s">
        <v>34</v>
      </c>
      <c r="C4" s="54" t="s">
        <v>2</v>
      </c>
      <c r="D4" s="178">
        <v>288</v>
      </c>
      <c r="E4" s="186">
        <v>360.34</v>
      </c>
      <c r="F4" s="178"/>
      <c r="G4" s="117">
        <f t="shared" si="0"/>
        <v>324.16999999999996</v>
      </c>
      <c r="H4" s="91">
        <f t="shared" si="1"/>
        <v>324.16999999999996</v>
      </c>
      <c r="I4" s="91" t="s">
        <v>204</v>
      </c>
      <c r="J4" s="111" t="e">
        <f t="shared" ref="J4:J29" si="2">H4/I4*100</f>
        <v>#VALUE!</v>
      </c>
      <c r="K4" s="89"/>
      <c r="L4" s="6"/>
    </row>
    <row r="5" spans="1:12" ht="24.95" customHeight="1" x14ac:dyDescent="0.2">
      <c r="A5" s="33">
        <v>3</v>
      </c>
      <c r="B5" s="55" t="s">
        <v>97</v>
      </c>
      <c r="C5" s="54" t="s">
        <v>2</v>
      </c>
      <c r="D5" s="186">
        <v>202</v>
      </c>
      <c r="E5" s="178">
        <v>175</v>
      </c>
      <c r="F5" s="186">
        <v>190</v>
      </c>
      <c r="G5" s="117">
        <f t="shared" si="0"/>
        <v>189</v>
      </c>
      <c r="H5" s="91">
        <f t="shared" si="1"/>
        <v>189</v>
      </c>
      <c r="I5" s="91">
        <v>253</v>
      </c>
      <c r="J5" s="111">
        <f t="shared" si="2"/>
        <v>74.703557312252968</v>
      </c>
      <c r="K5" s="89"/>
      <c r="L5" s="6"/>
    </row>
    <row r="6" spans="1:12" ht="24.95" customHeight="1" x14ac:dyDescent="0.2">
      <c r="A6" s="33">
        <v>4</v>
      </c>
      <c r="B6" s="84" t="s">
        <v>147</v>
      </c>
      <c r="C6" s="85" t="s">
        <v>2</v>
      </c>
      <c r="D6" s="178" t="s">
        <v>175</v>
      </c>
      <c r="E6" s="178" t="s">
        <v>175</v>
      </c>
      <c r="F6" s="178" t="s">
        <v>175</v>
      </c>
      <c r="G6" s="117" t="e">
        <f t="shared" si="0"/>
        <v>#DIV/0!</v>
      </c>
      <c r="H6" s="91" t="str">
        <f t="shared" si="1"/>
        <v/>
      </c>
      <c r="I6" s="91" t="s">
        <v>204</v>
      </c>
      <c r="J6" s="111" t="e">
        <f t="shared" si="2"/>
        <v>#VALUE!</v>
      </c>
      <c r="K6" s="89"/>
      <c r="L6" s="6"/>
    </row>
    <row r="7" spans="1:12" s="3" customFormat="1" ht="24.95" customHeight="1" x14ac:dyDescent="0.2">
      <c r="A7" s="33">
        <v>5</v>
      </c>
      <c r="B7" s="68" t="s">
        <v>122</v>
      </c>
      <c r="C7" s="57" t="s">
        <v>2</v>
      </c>
      <c r="D7" s="178">
        <v>0</v>
      </c>
      <c r="E7" s="178">
        <v>215</v>
      </c>
      <c r="F7" s="178">
        <v>225</v>
      </c>
      <c r="G7" s="117">
        <f t="shared" si="0"/>
        <v>220</v>
      </c>
      <c r="H7" s="91">
        <f t="shared" si="1"/>
        <v>220</v>
      </c>
      <c r="I7" s="91">
        <v>206.33333333333334</v>
      </c>
      <c r="J7" s="111">
        <f t="shared" si="2"/>
        <v>106.62358642972536</v>
      </c>
      <c r="K7" s="101"/>
      <c r="L7" s="11"/>
    </row>
    <row r="8" spans="1:12" ht="24.95" customHeight="1" x14ac:dyDescent="0.2">
      <c r="A8" s="33">
        <v>6</v>
      </c>
      <c r="B8" s="68" t="s">
        <v>43</v>
      </c>
      <c r="C8" s="57" t="s">
        <v>2</v>
      </c>
      <c r="D8" s="179">
        <v>349</v>
      </c>
      <c r="E8" s="186">
        <v>390</v>
      </c>
      <c r="F8" s="186">
        <v>357</v>
      </c>
      <c r="G8" s="117">
        <f t="shared" si="0"/>
        <v>365.33333333333331</v>
      </c>
      <c r="H8" s="91">
        <f t="shared" si="1"/>
        <v>365.33333333333331</v>
      </c>
      <c r="I8" s="91">
        <v>349</v>
      </c>
      <c r="J8" s="111">
        <f t="shared" si="2"/>
        <v>104.68003820439351</v>
      </c>
      <c r="K8" s="89"/>
      <c r="L8" s="6"/>
    </row>
    <row r="9" spans="1:12" ht="24.95" customHeight="1" x14ac:dyDescent="0.2">
      <c r="A9" s="33">
        <v>7</v>
      </c>
      <c r="B9" s="68" t="s">
        <v>45</v>
      </c>
      <c r="C9" s="57" t="s">
        <v>2</v>
      </c>
      <c r="D9" s="186"/>
      <c r="E9" s="179">
        <v>360</v>
      </c>
      <c r="F9" s="179"/>
      <c r="G9" s="117">
        <f t="shared" si="0"/>
        <v>360</v>
      </c>
      <c r="H9" s="91">
        <f t="shared" si="1"/>
        <v>360</v>
      </c>
      <c r="I9" s="91">
        <v>327.5</v>
      </c>
      <c r="J9" s="111">
        <f t="shared" si="2"/>
        <v>109.92366412213741</v>
      </c>
      <c r="K9" s="89"/>
      <c r="L9" s="6"/>
    </row>
    <row r="10" spans="1:12" ht="24.95" customHeight="1" x14ac:dyDescent="0.2">
      <c r="A10" s="33">
        <v>8</v>
      </c>
      <c r="B10" s="68" t="s">
        <v>123</v>
      </c>
      <c r="C10" s="57" t="s">
        <v>2</v>
      </c>
      <c r="D10" s="179" t="s">
        <v>175</v>
      </c>
      <c r="E10" s="179">
        <v>450</v>
      </c>
      <c r="F10" s="180" t="s">
        <v>175</v>
      </c>
      <c r="G10" s="117">
        <f t="shared" si="0"/>
        <v>450</v>
      </c>
      <c r="H10" s="91">
        <f t="shared" si="1"/>
        <v>450</v>
      </c>
      <c r="I10" s="91">
        <v>316.66666666666669</v>
      </c>
      <c r="J10" s="157">
        <f t="shared" si="2"/>
        <v>142.10526315789474</v>
      </c>
      <c r="K10" s="102"/>
      <c r="L10" s="6"/>
    </row>
    <row r="11" spans="1:12" ht="30.75" customHeight="1" x14ac:dyDescent="0.2">
      <c r="A11" s="33">
        <v>9</v>
      </c>
      <c r="B11" s="68" t="s">
        <v>124</v>
      </c>
      <c r="C11" s="57" t="s">
        <v>2</v>
      </c>
      <c r="D11" s="179" t="s">
        <v>175</v>
      </c>
      <c r="E11" s="179" t="s">
        <v>175</v>
      </c>
      <c r="F11" s="179" t="s">
        <v>175</v>
      </c>
      <c r="G11" s="117" t="str">
        <f>F11</f>
        <v>-</v>
      </c>
      <c r="H11" s="91" t="str">
        <f t="shared" si="1"/>
        <v>-</v>
      </c>
      <c r="I11" s="91">
        <v>0</v>
      </c>
      <c r="J11" s="111" t="e">
        <f t="shared" si="2"/>
        <v>#VALUE!</v>
      </c>
      <c r="K11" s="89"/>
      <c r="L11" s="6"/>
    </row>
    <row r="12" spans="1:12" ht="24.95" customHeight="1" x14ac:dyDescent="0.2">
      <c r="A12" s="33">
        <v>10</v>
      </c>
      <c r="B12" s="68" t="s">
        <v>125</v>
      </c>
      <c r="C12" s="57" t="s">
        <v>89</v>
      </c>
      <c r="D12" s="179">
        <v>24</v>
      </c>
      <c r="E12" s="179" t="s">
        <v>175</v>
      </c>
      <c r="F12" s="179"/>
      <c r="G12" s="117">
        <f t="shared" si="0"/>
        <v>24</v>
      </c>
      <c r="H12" s="91">
        <f t="shared" si="1"/>
        <v>24</v>
      </c>
      <c r="I12" s="91">
        <v>23.366666666666664</v>
      </c>
      <c r="J12" s="111">
        <f t="shared" si="2"/>
        <v>102.71041369472185</v>
      </c>
      <c r="K12" s="89"/>
      <c r="L12" s="6"/>
    </row>
    <row r="13" spans="1:12" ht="24.95" customHeight="1" x14ac:dyDescent="0.2">
      <c r="A13" s="33">
        <v>11</v>
      </c>
      <c r="B13" s="68" t="s">
        <v>83</v>
      </c>
      <c r="C13" s="57" t="s">
        <v>2</v>
      </c>
      <c r="D13" s="179">
        <v>330</v>
      </c>
      <c r="E13" s="179">
        <v>300</v>
      </c>
      <c r="F13" s="179">
        <v>400</v>
      </c>
      <c r="G13" s="117">
        <f t="shared" si="0"/>
        <v>343.33333333333331</v>
      </c>
      <c r="H13" s="91">
        <f t="shared" si="1"/>
        <v>343.33333333333331</v>
      </c>
      <c r="I13" s="91">
        <v>403.33333333333331</v>
      </c>
      <c r="J13" s="111">
        <f t="shared" si="2"/>
        <v>85.123966942148755</v>
      </c>
      <c r="K13" s="89"/>
      <c r="L13" s="6"/>
    </row>
    <row r="14" spans="1:12" ht="24.95" customHeight="1" x14ac:dyDescent="0.2">
      <c r="A14" s="33">
        <v>12</v>
      </c>
      <c r="B14" s="68" t="s">
        <v>98</v>
      </c>
      <c r="C14" s="57" t="s">
        <v>2</v>
      </c>
      <c r="D14" s="179">
        <v>0</v>
      </c>
      <c r="E14" s="179">
        <v>275</v>
      </c>
      <c r="F14" s="179">
        <v>432</v>
      </c>
      <c r="G14" s="117">
        <f t="shared" si="0"/>
        <v>353.5</v>
      </c>
      <c r="H14" s="91">
        <f t="shared" si="1"/>
        <v>353.5</v>
      </c>
      <c r="I14" s="91">
        <v>370</v>
      </c>
      <c r="J14" s="157">
        <f t="shared" si="2"/>
        <v>95.540540540540547</v>
      </c>
      <c r="K14" s="89"/>
      <c r="L14" s="6"/>
    </row>
    <row r="15" spans="1:12" ht="24.95" customHeight="1" x14ac:dyDescent="0.2">
      <c r="A15" s="33">
        <v>13</v>
      </c>
      <c r="B15" s="68" t="s">
        <v>32</v>
      </c>
      <c r="C15" s="57" t="s">
        <v>2</v>
      </c>
      <c r="D15" s="179">
        <v>530</v>
      </c>
      <c r="E15" s="186">
        <v>228</v>
      </c>
      <c r="F15" s="186">
        <v>356</v>
      </c>
      <c r="G15" s="117">
        <f t="shared" si="0"/>
        <v>371.33333333333331</v>
      </c>
      <c r="H15" s="91">
        <f t="shared" si="1"/>
        <v>371.33333333333331</v>
      </c>
      <c r="I15" s="91">
        <v>365</v>
      </c>
      <c r="J15" s="111">
        <f t="shared" si="2"/>
        <v>101.7351598173516</v>
      </c>
      <c r="K15" s="89"/>
      <c r="L15" s="6"/>
    </row>
    <row r="16" spans="1:12" ht="24.95" customHeight="1" x14ac:dyDescent="0.2">
      <c r="A16" s="33">
        <v>14</v>
      </c>
      <c r="B16" s="68" t="s">
        <v>84</v>
      </c>
      <c r="C16" s="57" t="s">
        <v>2</v>
      </c>
      <c r="D16" s="179" t="s">
        <v>175</v>
      </c>
      <c r="E16" s="179">
        <v>150</v>
      </c>
      <c r="F16" s="179">
        <v>280</v>
      </c>
      <c r="G16" s="117">
        <f t="shared" si="0"/>
        <v>215</v>
      </c>
      <c r="H16" s="91">
        <f t="shared" si="1"/>
        <v>215</v>
      </c>
      <c r="I16" s="91">
        <v>200</v>
      </c>
      <c r="J16" s="111">
        <f t="shared" si="2"/>
        <v>107.5</v>
      </c>
      <c r="K16" s="89"/>
      <c r="L16" s="6"/>
    </row>
    <row r="17" spans="1:12" ht="24.95" customHeight="1" x14ac:dyDescent="0.2">
      <c r="A17" s="33">
        <v>15</v>
      </c>
      <c r="B17" s="68" t="s">
        <v>19</v>
      </c>
      <c r="C17" s="57" t="s">
        <v>2</v>
      </c>
      <c r="D17" s="179">
        <v>2363.6</v>
      </c>
      <c r="E17" s="179">
        <v>1909.09</v>
      </c>
      <c r="F17" s="179">
        <v>2090.9</v>
      </c>
      <c r="G17" s="117">
        <f t="shared" si="0"/>
        <v>2121.1966666666667</v>
      </c>
      <c r="H17" s="91">
        <f t="shared" si="1"/>
        <v>2121.1966666666667</v>
      </c>
      <c r="I17" s="91">
        <v>2214.4366666666665</v>
      </c>
      <c r="J17" s="111">
        <f t="shared" si="2"/>
        <v>95.789448332231984</v>
      </c>
      <c r="K17" s="89"/>
      <c r="L17" s="6"/>
    </row>
    <row r="18" spans="1:12" ht="24.95" customHeight="1" x14ac:dyDescent="0.2">
      <c r="A18" s="33">
        <v>16</v>
      </c>
      <c r="B18" s="84" t="s">
        <v>148</v>
      </c>
      <c r="C18" s="85" t="s">
        <v>2</v>
      </c>
      <c r="D18" s="179" t="s">
        <v>175</v>
      </c>
      <c r="E18" s="179" t="s">
        <v>175</v>
      </c>
      <c r="F18" s="179" t="s">
        <v>175</v>
      </c>
      <c r="G18" s="117" t="e">
        <f t="shared" si="0"/>
        <v>#DIV/0!</v>
      </c>
      <c r="H18" s="91" t="str">
        <f t="shared" si="1"/>
        <v/>
      </c>
      <c r="I18" s="91" t="s">
        <v>204</v>
      </c>
      <c r="J18" s="111" t="e">
        <f t="shared" si="2"/>
        <v>#VALUE!</v>
      </c>
      <c r="K18" s="89"/>
      <c r="L18" s="6"/>
    </row>
    <row r="19" spans="1:12" ht="24.95" customHeight="1" x14ac:dyDescent="0.2">
      <c r="A19" s="33">
        <v>17</v>
      </c>
      <c r="B19" s="68" t="s">
        <v>53</v>
      </c>
      <c r="C19" s="57" t="s">
        <v>2</v>
      </c>
      <c r="D19" s="179">
        <v>260</v>
      </c>
      <c r="E19" s="188">
        <v>137.5</v>
      </c>
      <c r="F19" s="188">
        <v>275</v>
      </c>
      <c r="G19" s="117">
        <f t="shared" si="0"/>
        <v>224.16666666666666</v>
      </c>
      <c r="H19" s="91">
        <f t="shared" si="1"/>
        <v>224.16666666666666</v>
      </c>
      <c r="I19" s="91">
        <v>240</v>
      </c>
      <c r="J19" s="111">
        <f t="shared" si="2"/>
        <v>93.402777777777786</v>
      </c>
      <c r="K19" s="89"/>
      <c r="L19" s="6"/>
    </row>
    <row r="20" spans="1:12" ht="24.95" customHeight="1" x14ac:dyDescent="0.2">
      <c r="A20" s="33">
        <v>18</v>
      </c>
      <c r="B20" s="68" t="s">
        <v>60</v>
      </c>
      <c r="C20" s="57" t="s">
        <v>2</v>
      </c>
      <c r="D20" s="179">
        <v>2075</v>
      </c>
      <c r="E20" s="186"/>
      <c r="F20" s="186"/>
      <c r="G20" s="117">
        <f t="shared" si="0"/>
        <v>2075</v>
      </c>
      <c r="H20" s="91">
        <f t="shared" si="1"/>
        <v>2075</v>
      </c>
      <c r="I20" s="91">
        <v>2075</v>
      </c>
      <c r="J20" s="111">
        <f t="shared" si="2"/>
        <v>100</v>
      </c>
      <c r="K20" s="89"/>
      <c r="L20" s="6"/>
    </row>
    <row r="21" spans="1:12" ht="24.95" customHeight="1" x14ac:dyDescent="0.2">
      <c r="A21" s="33">
        <v>19</v>
      </c>
      <c r="B21" s="68" t="s">
        <v>99</v>
      </c>
      <c r="C21" s="57" t="s">
        <v>2</v>
      </c>
      <c r="D21" s="179">
        <v>412</v>
      </c>
      <c r="E21" s="179"/>
      <c r="F21" s="179"/>
      <c r="G21" s="117">
        <f t="shared" si="0"/>
        <v>412</v>
      </c>
      <c r="H21" s="91">
        <f t="shared" si="1"/>
        <v>412</v>
      </c>
      <c r="I21" s="91">
        <v>385</v>
      </c>
      <c r="J21" s="111">
        <f t="shared" si="2"/>
        <v>107.012987012987</v>
      </c>
      <c r="K21" s="89"/>
      <c r="L21" s="6"/>
    </row>
    <row r="22" spans="1:12" ht="24.95" customHeight="1" x14ac:dyDescent="0.2">
      <c r="A22" s="33">
        <v>20</v>
      </c>
      <c r="B22" s="68" t="s">
        <v>39</v>
      </c>
      <c r="C22" s="57" t="s">
        <v>2</v>
      </c>
      <c r="D22" s="179">
        <v>372</v>
      </c>
      <c r="E22" s="179">
        <v>300</v>
      </c>
      <c r="F22" s="179">
        <v>247</v>
      </c>
      <c r="G22" s="117">
        <f t="shared" si="0"/>
        <v>306.33333333333331</v>
      </c>
      <c r="H22" s="91">
        <f t="shared" si="1"/>
        <v>306.33333333333331</v>
      </c>
      <c r="I22" s="91">
        <v>326.33333333333331</v>
      </c>
      <c r="J22" s="111">
        <f t="shared" si="2"/>
        <v>93.871297242083756</v>
      </c>
      <c r="K22" s="89"/>
      <c r="L22" s="6"/>
    </row>
    <row r="23" spans="1:12" ht="24.95" customHeight="1" x14ac:dyDescent="0.2">
      <c r="A23" s="33">
        <v>21</v>
      </c>
      <c r="B23" s="84" t="s">
        <v>149</v>
      </c>
      <c r="C23" s="83" t="s">
        <v>2</v>
      </c>
      <c r="D23" s="179">
        <v>235</v>
      </c>
      <c r="E23" s="179">
        <v>217.77</v>
      </c>
      <c r="F23" s="179">
        <v>210</v>
      </c>
      <c r="G23" s="117">
        <f t="shared" si="0"/>
        <v>220.92333333333332</v>
      </c>
      <c r="H23" s="91">
        <f t="shared" si="1"/>
        <v>220.92333333333332</v>
      </c>
      <c r="I23" s="91">
        <v>220.55333333333331</v>
      </c>
      <c r="J23" s="111">
        <f t="shared" si="2"/>
        <v>100.16775987667381</v>
      </c>
      <c r="K23" s="89"/>
      <c r="L23" s="6"/>
    </row>
    <row r="24" spans="1:12" ht="24.95" customHeight="1" x14ac:dyDescent="0.2">
      <c r="A24" s="33">
        <v>22</v>
      </c>
      <c r="B24" s="84" t="s">
        <v>150</v>
      </c>
      <c r="C24" s="83" t="s">
        <v>151</v>
      </c>
      <c r="D24" s="179" t="s">
        <v>175</v>
      </c>
      <c r="E24" s="179" t="s">
        <v>175</v>
      </c>
      <c r="F24" s="179">
        <v>350</v>
      </c>
      <c r="G24" s="117">
        <f t="shared" si="0"/>
        <v>350</v>
      </c>
      <c r="H24" s="91">
        <f t="shared" si="1"/>
        <v>350</v>
      </c>
      <c r="I24" s="91">
        <v>350</v>
      </c>
      <c r="J24" s="111">
        <f t="shared" si="2"/>
        <v>100</v>
      </c>
      <c r="K24" s="89"/>
      <c r="L24" s="6"/>
    </row>
    <row r="25" spans="1:12" ht="24.95" customHeight="1" x14ac:dyDescent="0.2">
      <c r="A25" s="33">
        <v>23</v>
      </c>
      <c r="B25" s="68" t="s">
        <v>16</v>
      </c>
      <c r="C25" s="57" t="s">
        <v>2</v>
      </c>
      <c r="D25" s="179">
        <v>315</v>
      </c>
      <c r="E25" s="179"/>
      <c r="F25" s="179">
        <v>225</v>
      </c>
      <c r="G25" s="117">
        <f t="shared" si="0"/>
        <v>270</v>
      </c>
      <c r="H25" s="91">
        <f t="shared" si="1"/>
        <v>270</v>
      </c>
      <c r="I25" s="91">
        <v>257.97333333333336</v>
      </c>
      <c r="J25" s="111">
        <f t="shared" si="2"/>
        <v>104.66198056646681</v>
      </c>
      <c r="K25" s="89"/>
      <c r="L25" s="6"/>
    </row>
    <row r="26" spans="1:12" s="4" customFormat="1" ht="24.95" customHeight="1" x14ac:dyDescent="0.2">
      <c r="A26" s="33">
        <v>24</v>
      </c>
      <c r="B26" s="68" t="s">
        <v>58</v>
      </c>
      <c r="C26" s="57" t="s">
        <v>2</v>
      </c>
      <c r="D26" s="179">
        <v>550</v>
      </c>
      <c r="E26" s="179"/>
      <c r="F26" s="179">
        <v>400</v>
      </c>
      <c r="G26" s="117">
        <f t="shared" si="0"/>
        <v>475</v>
      </c>
      <c r="H26" s="91">
        <f t="shared" si="1"/>
        <v>475</v>
      </c>
      <c r="I26" s="91">
        <v>436.66666666666669</v>
      </c>
      <c r="J26" s="111">
        <f t="shared" si="2"/>
        <v>108.77862595419847</v>
      </c>
      <c r="K26" s="89"/>
      <c r="L26" s="8"/>
    </row>
    <row r="27" spans="1:12" s="4" customFormat="1" ht="24.95" customHeight="1" x14ac:dyDescent="0.2">
      <c r="A27" s="33">
        <v>25</v>
      </c>
      <c r="B27" s="84" t="s">
        <v>152</v>
      </c>
      <c r="C27" s="83" t="s">
        <v>2</v>
      </c>
      <c r="D27" s="179">
        <v>257</v>
      </c>
      <c r="E27" s="179">
        <v>228</v>
      </c>
      <c r="F27" s="179">
        <v>238</v>
      </c>
      <c r="G27" s="117">
        <f t="shared" si="0"/>
        <v>241</v>
      </c>
      <c r="H27" s="91">
        <f t="shared" si="1"/>
        <v>241</v>
      </c>
      <c r="I27" s="91">
        <v>235</v>
      </c>
      <c r="J27" s="111">
        <f t="shared" si="2"/>
        <v>102.55319148936171</v>
      </c>
      <c r="K27" s="89"/>
      <c r="L27" s="8"/>
    </row>
    <row r="28" spans="1:12" s="4" customFormat="1" ht="24.95" customHeight="1" x14ac:dyDescent="0.2">
      <c r="A28" s="33">
        <v>26</v>
      </c>
      <c r="B28" s="68" t="s">
        <v>50</v>
      </c>
      <c r="C28" s="57" t="s">
        <v>2</v>
      </c>
      <c r="D28" s="179">
        <v>48</v>
      </c>
      <c r="E28" s="179">
        <v>47</v>
      </c>
      <c r="F28" s="179">
        <v>50</v>
      </c>
      <c r="G28" s="117">
        <f t="shared" si="0"/>
        <v>48.333333333333336</v>
      </c>
      <c r="H28" s="91">
        <f t="shared" si="1"/>
        <v>48.333333333333336</v>
      </c>
      <c r="I28" s="91">
        <v>46.833333333333336</v>
      </c>
      <c r="J28" s="111">
        <f t="shared" si="2"/>
        <v>103.20284697508897</v>
      </c>
      <c r="K28" s="89"/>
      <c r="L28" s="8"/>
    </row>
    <row r="29" spans="1:12" ht="24.95" customHeight="1" x14ac:dyDescent="0.2">
      <c r="A29" s="33">
        <v>27</v>
      </c>
      <c r="B29" s="68" t="s">
        <v>126</v>
      </c>
      <c r="C29" s="57" t="s">
        <v>2</v>
      </c>
      <c r="D29" s="179">
        <v>41.7</v>
      </c>
      <c r="E29" s="179">
        <v>35</v>
      </c>
      <c r="F29" s="179">
        <v>45</v>
      </c>
      <c r="G29" s="117">
        <f t="shared" si="0"/>
        <v>40.56666666666667</v>
      </c>
      <c r="H29" s="91">
        <f t="shared" si="1"/>
        <v>40.56666666666667</v>
      </c>
      <c r="I29" s="91">
        <v>38.9</v>
      </c>
      <c r="J29" s="111">
        <f t="shared" si="2"/>
        <v>104.28449014567266</v>
      </c>
      <c r="K29" s="89"/>
      <c r="L29" s="6"/>
    </row>
    <row r="30" spans="1:12" ht="24.95" customHeight="1" x14ac:dyDescent="0.2">
      <c r="A30" s="33">
        <v>28</v>
      </c>
      <c r="B30" s="68" t="s">
        <v>141</v>
      </c>
      <c r="C30" s="57" t="s">
        <v>89</v>
      </c>
      <c r="D30" s="179">
        <v>116.15</v>
      </c>
      <c r="E30" s="179">
        <v>88</v>
      </c>
      <c r="F30" s="179">
        <v>111</v>
      </c>
      <c r="G30" s="117">
        <f t="shared" ref="G30:G59" si="3">AVERAGEIF(D30:F30,"&gt;0")</f>
        <v>105.05</v>
      </c>
      <c r="H30" s="91">
        <f t="shared" ref="H30:H59" si="4">IFERROR(G30,"")</f>
        <v>105.05</v>
      </c>
      <c r="I30" s="91">
        <v>101.70666666666666</v>
      </c>
      <c r="J30" s="111">
        <f t="shared" ref="J30:J59" si="5">H30/I30*100</f>
        <v>103.28723125327738</v>
      </c>
      <c r="K30" s="89"/>
      <c r="L30" s="6"/>
    </row>
    <row r="31" spans="1:12" ht="24.95" customHeight="1" x14ac:dyDescent="0.2">
      <c r="A31" s="33">
        <v>29</v>
      </c>
      <c r="B31" s="68" t="s">
        <v>41</v>
      </c>
      <c r="C31" s="57" t="s">
        <v>2</v>
      </c>
      <c r="D31" s="179" t="s">
        <v>175</v>
      </c>
      <c r="E31" s="179">
        <v>215</v>
      </c>
      <c r="F31" s="179">
        <v>245</v>
      </c>
      <c r="G31" s="117">
        <f t="shared" si="3"/>
        <v>230</v>
      </c>
      <c r="H31" s="91">
        <f t="shared" si="4"/>
        <v>230</v>
      </c>
      <c r="I31" s="91">
        <v>240</v>
      </c>
      <c r="J31" s="111">
        <f t="shared" si="5"/>
        <v>95.833333333333343</v>
      </c>
      <c r="K31" s="89"/>
      <c r="L31" s="6"/>
    </row>
    <row r="32" spans="1:12" ht="24.95" customHeight="1" x14ac:dyDescent="0.2">
      <c r="A32" s="33">
        <v>30</v>
      </c>
      <c r="B32" s="68" t="s">
        <v>100</v>
      </c>
      <c r="C32" s="57" t="s">
        <v>2</v>
      </c>
      <c r="D32" s="179" t="s">
        <v>175</v>
      </c>
      <c r="E32" s="179" t="s">
        <v>175</v>
      </c>
      <c r="F32" s="179" t="s">
        <v>175</v>
      </c>
      <c r="G32" s="117" t="e">
        <f t="shared" si="3"/>
        <v>#DIV/0!</v>
      </c>
      <c r="H32" s="91" t="str">
        <f t="shared" si="4"/>
        <v/>
      </c>
      <c r="I32" s="91" t="s">
        <v>204</v>
      </c>
      <c r="J32" s="111" t="e">
        <f t="shared" si="5"/>
        <v>#VALUE!</v>
      </c>
      <c r="K32" s="89"/>
      <c r="L32" s="6"/>
    </row>
    <row r="33" spans="1:12" ht="24.95" customHeight="1" x14ac:dyDescent="0.2">
      <c r="A33" s="33">
        <v>31</v>
      </c>
      <c r="B33" s="68" t="s">
        <v>77</v>
      </c>
      <c r="C33" s="57" t="s">
        <v>2</v>
      </c>
      <c r="D33" s="179">
        <v>579</v>
      </c>
      <c r="E33" s="186"/>
      <c r="F33" s="179"/>
      <c r="G33" s="117">
        <f t="shared" si="3"/>
        <v>579</v>
      </c>
      <c r="H33" s="91">
        <f t="shared" si="4"/>
        <v>579</v>
      </c>
      <c r="I33" s="91">
        <v>579</v>
      </c>
      <c r="J33" s="111">
        <f t="shared" si="5"/>
        <v>100</v>
      </c>
      <c r="K33" s="89"/>
      <c r="L33" s="6"/>
    </row>
    <row r="34" spans="1:12" ht="24.95" customHeight="1" x14ac:dyDescent="0.2">
      <c r="A34" s="33">
        <v>32</v>
      </c>
      <c r="B34" s="68" t="s">
        <v>101</v>
      </c>
      <c r="C34" s="57" t="s">
        <v>2</v>
      </c>
      <c r="D34" s="188"/>
      <c r="E34" s="179">
        <v>437.5</v>
      </c>
      <c r="F34" s="179">
        <v>425</v>
      </c>
      <c r="G34" s="117">
        <f t="shared" si="3"/>
        <v>431.25</v>
      </c>
      <c r="H34" s="91">
        <f t="shared" si="4"/>
        <v>431.25</v>
      </c>
      <c r="I34" s="91">
        <v>418.75</v>
      </c>
      <c r="J34" s="111">
        <f t="shared" si="5"/>
        <v>102.98507462686568</v>
      </c>
      <c r="K34" s="89"/>
      <c r="L34" s="6"/>
    </row>
    <row r="35" spans="1:12" ht="24.95" customHeight="1" x14ac:dyDescent="0.2">
      <c r="A35" s="33">
        <v>33</v>
      </c>
      <c r="B35" s="68" t="s">
        <v>49</v>
      </c>
      <c r="C35" s="57" t="s">
        <v>2</v>
      </c>
      <c r="D35" s="179">
        <v>550</v>
      </c>
      <c r="E35" s="179">
        <v>436</v>
      </c>
      <c r="F35" s="179">
        <v>356</v>
      </c>
      <c r="G35" s="117">
        <f t="shared" si="3"/>
        <v>447.33333333333331</v>
      </c>
      <c r="H35" s="91">
        <f t="shared" si="4"/>
        <v>447.33333333333331</v>
      </c>
      <c r="I35" s="91">
        <v>459</v>
      </c>
      <c r="J35" s="111">
        <f t="shared" si="5"/>
        <v>97.458242556281775</v>
      </c>
      <c r="K35" s="89"/>
      <c r="L35" s="6"/>
    </row>
    <row r="36" spans="1:12" ht="24.95" customHeight="1" x14ac:dyDescent="0.2">
      <c r="A36" s="33">
        <v>34</v>
      </c>
      <c r="B36" s="68" t="s">
        <v>30</v>
      </c>
      <c r="C36" s="57" t="s">
        <v>2</v>
      </c>
      <c r="D36" s="179">
        <v>480</v>
      </c>
      <c r="E36" s="186">
        <v>465</v>
      </c>
      <c r="F36" s="186">
        <v>275</v>
      </c>
      <c r="G36" s="117">
        <f t="shared" si="3"/>
        <v>406.66666666666669</v>
      </c>
      <c r="H36" s="91">
        <f t="shared" si="4"/>
        <v>406.66666666666669</v>
      </c>
      <c r="I36" s="91">
        <v>430</v>
      </c>
      <c r="J36" s="111">
        <f t="shared" si="5"/>
        <v>94.573643410852711</v>
      </c>
      <c r="K36" s="89"/>
      <c r="L36" s="6"/>
    </row>
    <row r="37" spans="1:12" ht="24.95" customHeight="1" x14ac:dyDescent="0.2">
      <c r="A37" s="33">
        <v>35</v>
      </c>
      <c r="B37" s="68" t="s">
        <v>127</v>
      </c>
      <c r="C37" s="57" t="s">
        <v>2</v>
      </c>
      <c r="D37" s="179">
        <v>51.48</v>
      </c>
      <c r="E37" s="186"/>
      <c r="F37" s="179">
        <v>44</v>
      </c>
      <c r="G37" s="117">
        <f t="shared" si="3"/>
        <v>47.739999999999995</v>
      </c>
      <c r="H37" s="91">
        <f t="shared" si="4"/>
        <v>47.739999999999995</v>
      </c>
      <c r="I37" s="91">
        <v>47.739999999999995</v>
      </c>
      <c r="J37" s="111">
        <f t="shared" si="5"/>
        <v>100</v>
      </c>
      <c r="K37" s="89"/>
      <c r="L37" s="6"/>
    </row>
    <row r="38" spans="1:12" ht="24.95" customHeight="1" x14ac:dyDescent="0.2">
      <c r="A38" s="33">
        <v>36</v>
      </c>
      <c r="B38" s="68" t="s">
        <v>28</v>
      </c>
      <c r="C38" s="57" t="s">
        <v>2</v>
      </c>
      <c r="D38" s="179">
        <v>50</v>
      </c>
      <c r="E38" s="179">
        <v>52</v>
      </c>
      <c r="F38" s="179">
        <v>51</v>
      </c>
      <c r="G38" s="117">
        <f t="shared" si="3"/>
        <v>51</v>
      </c>
      <c r="H38" s="91">
        <f t="shared" si="4"/>
        <v>51</v>
      </c>
      <c r="I38" s="91">
        <v>54</v>
      </c>
      <c r="J38" s="111">
        <f t="shared" si="5"/>
        <v>94.444444444444443</v>
      </c>
      <c r="K38" s="89"/>
      <c r="L38" s="6"/>
    </row>
    <row r="39" spans="1:12" ht="24.95" customHeight="1" x14ac:dyDescent="0.2">
      <c r="A39" s="33">
        <v>37</v>
      </c>
      <c r="B39" s="68" t="s">
        <v>21</v>
      </c>
      <c r="C39" s="57" t="s">
        <v>2</v>
      </c>
      <c r="D39" s="186">
        <v>78.3</v>
      </c>
      <c r="E39" s="186">
        <v>72.2</v>
      </c>
      <c r="F39" s="179">
        <v>86</v>
      </c>
      <c r="G39" s="117">
        <f t="shared" si="3"/>
        <v>78.833333333333329</v>
      </c>
      <c r="H39" s="91">
        <f t="shared" si="4"/>
        <v>78.833333333333329</v>
      </c>
      <c r="I39" s="91">
        <v>86</v>
      </c>
      <c r="J39" s="111">
        <f t="shared" si="5"/>
        <v>91.666666666666657</v>
      </c>
      <c r="K39" s="89"/>
      <c r="L39" s="6"/>
    </row>
    <row r="40" spans="1:12" ht="24.95" customHeight="1" x14ac:dyDescent="0.2">
      <c r="A40" s="33">
        <v>38</v>
      </c>
      <c r="B40" s="68" t="s">
        <v>137</v>
      </c>
      <c r="C40" s="57" t="s">
        <v>2</v>
      </c>
      <c r="D40" s="179" t="s">
        <v>175</v>
      </c>
      <c r="E40" s="179" t="s">
        <v>175</v>
      </c>
      <c r="F40" s="179">
        <v>70</v>
      </c>
      <c r="G40" s="117">
        <f t="shared" si="3"/>
        <v>70</v>
      </c>
      <c r="H40" s="91">
        <f t="shared" si="4"/>
        <v>70</v>
      </c>
      <c r="I40" s="91" t="s">
        <v>204</v>
      </c>
      <c r="J40" s="111" t="e">
        <f t="shared" si="5"/>
        <v>#VALUE!</v>
      </c>
      <c r="K40" s="89"/>
      <c r="L40" s="6"/>
    </row>
    <row r="41" spans="1:12" ht="24.95" customHeight="1" x14ac:dyDescent="0.2">
      <c r="A41" s="33">
        <v>39</v>
      </c>
      <c r="B41" s="68" t="s">
        <v>22</v>
      </c>
      <c r="C41" s="57" t="s">
        <v>2</v>
      </c>
      <c r="D41" s="179">
        <v>46.4</v>
      </c>
      <c r="E41" s="179">
        <v>54</v>
      </c>
      <c r="F41" s="179">
        <v>63</v>
      </c>
      <c r="G41" s="117">
        <f t="shared" si="3"/>
        <v>54.466666666666669</v>
      </c>
      <c r="H41" s="91">
        <f t="shared" si="4"/>
        <v>54.466666666666669</v>
      </c>
      <c r="I41" s="91">
        <v>51.5</v>
      </c>
      <c r="J41" s="111">
        <f t="shared" si="5"/>
        <v>105.76051779935275</v>
      </c>
      <c r="K41" s="89"/>
      <c r="L41" s="6"/>
    </row>
    <row r="42" spans="1:12" ht="24.95" customHeight="1" x14ac:dyDescent="0.2">
      <c r="A42" s="33">
        <v>40</v>
      </c>
      <c r="B42" s="68" t="s">
        <v>23</v>
      </c>
      <c r="C42" s="57" t="s">
        <v>2</v>
      </c>
      <c r="D42" s="179">
        <v>41.25</v>
      </c>
      <c r="E42" s="179">
        <v>39</v>
      </c>
      <c r="F42" s="186">
        <v>35</v>
      </c>
      <c r="G42" s="117">
        <f t="shared" si="3"/>
        <v>38.416666666666664</v>
      </c>
      <c r="H42" s="91">
        <f t="shared" si="4"/>
        <v>38.416666666666664</v>
      </c>
      <c r="I42" s="91">
        <v>41.625</v>
      </c>
      <c r="J42" s="111">
        <f t="shared" si="5"/>
        <v>92.292292292292288</v>
      </c>
      <c r="K42" s="89"/>
      <c r="L42" s="6"/>
    </row>
    <row r="43" spans="1:12" ht="24.95" customHeight="1" x14ac:dyDescent="0.2">
      <c r="A43" s="33">
        <v>41</v>
      </c>
      <c r="B43" s="68" t="s">
        <v>27</v>
      </c>
      <c r="C43" s="57" t="s">
        <v>2</v>
      </c>
      <c r="D43" s="179">
        <v>33.94</v>
      </c>
      <c r="E43" s="179">
        <v>42</v>
      </c>
      <c r="F43" s="179">
        <v>37</v>
      </c>
      <c r="G43" s="117">
        <f t="shared" si="3"/>
        <v>37.646666666666668</v>
      </c>
      <c r="H43" s="91">
        <f t="shared" si="4"/>
        <v>37.646666666666668</v>
      </c>
      <c r="I43" s="91">
        <v>41</v>
      </c>
      <c r="J43" s="111">
        <f t="shared" si="5"/>
        <v>91.82113821138212</v>
      </c>
      <c r="K43" s="89"/>
      <c r="L43" s="6"/>
    </row>
    <row r="44" spans="1:12" ht="24.95" customHeight="1" x14ac:dyDescent="0.2">
      <c r="A44" s="33">
        <v>42</v>
      </c>
      <c r="B44" s="68" t="s">
        <v>26</v>
      </c>
      <c r="C44" s="57" t="s">
        <v>2</v>
      </c>
      <c r="D44" s="179">
        <v>60.9</v>
      </c>
      <c r="E44" s="186">
        <v>53</v>
      </c>
      <c r="F44" s="179">
        <v>56</v>
      </c>
      <c r="G44" s="117">
        <f t="shared" si="3"/>
        <v>56.633333333333333</v>
      </c>
      <c r="H44" s="91">
        <f t="shared" si="4"/>
        <v>56.633333333333333</v>
      </c>
      <c r="I44" s="91">
        <v>58.45</v>
      </c>
      <c r="J44" s="111">
        <f t="shared" si="5"/>
        <v>96.89193042486454</v>
      </c>
      <c r="K44" s="89"/>
      <c r="L44" s="6"/>
    </row>
    <row r="45" spans="1:12" ht="24.95" customHeight="1" x14ac:dyDescent="0.2">
      <c r="A45" s="33">
        <v>43</v>
      </c>
      <c r="B45" s="68" t="s">
        <v>24</v>
      </c>
      <c r="C45" s="57" t="s">
        <v>2</v>
      </c>
      <c r="D45" s="179">
        <v>130.79</v>
      </c>
      <c r="E45" s="179">
        <v>130.19999999999999</v>
      </c>
      <c r="F45" s="179">
        <v>138</v>
      </c>
      <c r="G45" s="117">
        <f t="shared" si="3"/>
        <v>132.99666666666667</v>
      </c>
      <c r="H45" s="91">
        <f t="shared" si="4"/>
        <v>132.99666666666667</v>
      </c>
      <c r="I45" s="91">
        <v>132.92999999999998</v>
      </c>
      <c r="J45" s="111">
        <f t="shared" si="5"/>
        <v>100.05015170891951</v>
      </c>
      <c r="K45" s="89"/>
      <c r="L45" s="6"/>
    </row>
    <row r="46" spans="1:12" ht="24.95" customHeight="1" x14ac:dyDescent="0.2">
      <c r="A46" s="33">
        <v>44</v>
      </c>
      <c r="B46" s="68" t="s">
        <v>29</v>
      </c>
      <c r="C46" s="57" t="s">
        <v>2</v>
      </c>
      <c r="D46" s="186"/>
      <c r="E46" s="179" t="s">
        <v>175</v>
      </c>
      <c r="F46" s="179" t="s">
        <v>175</v>
      </c>
      <c r="G46" s="117" t="e">
        <f t="shared" si="3"/>
        <v>#DIV/0!</v>
      </c>
      <c r="H46" s="91" t="str">
        <f t="shared" si="4"/>
        <v/>
      </c>
      <c r="I46" s="91" t="s">
        <v>204</v>
      </c>
      <c r="J46" s="111" t="e">
        <f t="shared" si="5"/>
        <v>#VALUE!</v>
      </c>
      <c r="K46" s="89"/>
      <c r="L46" s="6"/>
    </row>
    <row r="47" spans="1:12" ht="24.95" customHeight="1" x14ac:dyDescent="0.2">
      <c r="A47" s="33">
        <v>45</v>
      </c>
      <c r="B47" s="68" t="s">
        <v>25</v>
      </c>
      <c r="C47" s="57" t="s">
        <v>2</v>
      </c>
      <c r="D47" s="179"/>
      <c r="E47" s="179">
        <v>35</v>
      </c>
      <c r="F47" s="179">
        <v>39</v>
      </c>
      <c r="G47" s="117">
        <f t="shared" si="3"/>
        <v>37</v>
      </c>
      <c r="H47" s="91">
        <f t="shared" si="4"/>
        <v>37</v>
      </c>
      <c r="I47" s="91">
        <v>35.979999999999997</v>
      </c>
      <c r="J47" s="111">
        <f t="shared" si="5"/>
        <v>102.83490828237912</v>
      </c>
      <c r="K47" s="89"/>
      <c r="L47" s="6"/>
    </row>
    <row r="48" spans="1:12" ht="24.95" customHeight="1" x14ac:dyDescent="0.2">
      <c r="A48" s="33">
        <v>46</v>
      </c>
      <c r="B48" s="68" t="s">
        <v>73</v>
      </c>
      <c r="C48" s="57" t="s">
        <v>2</v>
      </c>
      <c r="D48" s="179">
        <v>265</v>
      </c>
      <c r="E48" s="186">
        <v>261.76</v>
      </c>
      <c r="F48" s="186">
        <v>212.5</v>
      </c>
      <c r="G48" s="117">
        <f t="shared" si="3"/>
        <v>246.42</v>
      </c>
      <c r="H48" s="91">
        <f t="shared" si="4"/>
        <v>246.42</v>
      </c>
      <c r="I48" s="91">
        <v>265</v>
      </c>
      <c r="J48" s="111">
        <f t="shared" si="5"/>
        <v>92.988679245283009</v>
      </c>
      <c r="K48" s="89"/>
      <c r="L48" s="6"/>
    </row>
    <row r="49" spans="1:12" ht="24.95" customHeight="1" x14ac:dyDescent="0.2">
      <c r="A49" s="33">
        <v>47</v>
      </c>
      <c r="B49" s="68" t="s">
        <v>37</v>
      </c>
      <c r="C49" s="57" t="s">
        <v>2</v>
      </c>
      <c r="D49" s="179">
        <v>465</v>
      </c>
      <c r="E49" s="179"/>
      <c r="F49" s="179">
        <v>340</v>
      </c>
      <c r="G49" s="117">
        <f t="shared" si="3"/>
        <v>402.5</v>
      </c>
      <c r="H49" s="91">
        <f t="shared" si="4"/>
        <v>402.5</v>
      </c>
      <c r="I49" s="91">
        <v>468.33333333333331</v>
      </c>
      <c r="J49" s="111">
        <f t="shared" si="5"/>
        <v>85.943060498220646</v>
      </c>
      <c r="K49" s="89"/>
      <c r="L49" s="6"/>
    </row>
    <row r="50" spans="1:12" ht="24.95" customHeight="1" x14ac:dyDescent="0.2">
      <c r="A50" s="33">
        <v>48</v>
      </c>
      <c r="B50" s="84" t="s">
        <v>153</v>
      </c>
      <c r="C50" s="83" t="s">
        <v>2</v>
      </c>
      <c r="D50" s="179">
        <v>304.5</v>
      </c>
      <c r="E50" s="186">
        <v>375</v>
      </c>
      <c r="F50" s="186"/>
      <c r="G50" s="117">
        <f t="shared" si="3"/>
        <v>339.75</v>
      </c>
      <c r="H50" s="91">
        <f t="shared" si="4"/>
        <v>339.75</v>
      </c>
      <c r="I50" s="91">
        <v>362.75</v>
      </c>
      <c r="J50" s="111">
        <f t="shared" si="5"/>
        <v>93.659545141281882</v>
      </c>
      <c r="K50" s="89"/>
      <c r="L50" s="6"/>
    </row>
    <row r="51" spans="1:12" ht="24.95" customHeight="1" x14ac:dyDescent="0.2">
      <c r="A51" s="33">
        <v>49</v>
      </c>
      <c r="B51" s="68" t="s">
        <v>59</v>
      </c>
      <c r="C51" s="57" t="s">
        <v>2</v>
      </c>
      <c r="D51" s="179">
        <v>2200</v>
      </c>
      <c r="E51" s="186"/>
      <c r="F51" s="179">
        <v>2300</v>
      </c>
      <c r="G51" s="117">
        <f t="shared" si="3"/>
        <v>2250</v>
      </c>
      <c r="H51" s="91">
        <f t="shared" si="4"/>
        <v>2250</v>
      </c>
      <c r="I51" s="91">
        <v>2100</v>
      </c>
      <c r="J51" s="111">
        <f t="shared" si="5"/>
        <v>107.14285714285714</v>
      </c>
      <c r="K51" s="89"/>
      <c r="L51" s="6"/>
    </row>
    <row r="52" spans="1:12" ht="24.95" customHeight="1" x14ac:dyDescent="0.2">
      <c r="A52" s="33">
        <v>50</v>
      </c>
      <c r="B52" s="68" t="s">
        <v>102</v>
      </c>
      <c r="C52" s="57" t="s">
        <v>2</v>
      </c>
      <c r="D52" s="179">
        <v>279</v>
      </c>
      <c r="E52" s="186" t="s">
        <v>175</v>
      </c>
      <c r="F52" s="186">
        <v>240</v>
      </c>
      <c r="G52" s="117">
        <f t="shared" si="3"/>
        <v>259.5</v>
      </c>
      <c r="H52" s="91">
        <f t="shared" si="4"/>
        <v>259.5</v>
      </c>
      <c r="I52" s="91">
        <v>250</v>
      </c>
      <c r="J52" s="157">
        <f t="shared" si="5"/>
        <v>103.8</v>
      </c>
      <c r="K52" s="89"/>
      <c r="L52" s="6"/>
    </row>
    <row r="53" spans="1:12" ht="24.95" customHeight="1" x14ac:dyDescent="0.2">
      <c r="A53" s="33">
        <v>51</v>
      </c>
      <c r="B53" s="68" t="s">
        <v>103</v>
      </c>
      <c r="C53" s="57" t="s">
        <v>2</v>
      </c>
      <c r="D53" s="179">
        <v>36</v>
      </c>
      <c r="E53" s="179"/>
      <c r="F53" s="179">
        <v>48</v>
      </c>
      <c r="G53" s="117">
        <f t="shared" si="3"/>
        <v>42</v>
      </c>
      <c r="H53" s="91">
        <f t="shared" si="4"/>
        <v>42</v>
      </c>
      <c r="I53" s="91">
        <v>41.174999999999997</v>
      </c>
      <c r="J53" s="157">
        <f t="shared" si="5"/>
        <v>102.00364298724955</v>
      </c>
      <c r="K53" s="89"/>
      <c r="L53" s="6"/>
    </row>
    <row r="54" spans="1:12" ht="49.15" customHeight="1" x14ac:dyDescent="0.2">
      <c r="A54" s="33">
        <v>52</v>
      </c>
      <c r="B54" s="68" t="s">
        <v>104</v>
      </c>
      <c r="C54" s="57" t="s">
        <v>2</v>
      </c>
      <c r="D54" s="179"/>
      <c r="E54" s="186">
        <v>69.2</v>
      </c>
      <c r="F54" s="186"/>
      <c r="G54" s="117">
        <f t="shared" si="3"/>
        <v>69.2</v>
      </c>
      <c r="H54" s="91">
        <f t="shared" si="4"/>
        <v>69.2</v>
      </c>
      <c r="I54" s="91">
        <v>68.94</v>
      </c>
      <c r="J54" s="111">
        <f t="shared" si="5"/>
        <v>100.37713954163041</v>
      </c>
      <c r="K54" s="89"/>
      <c r="L54" s="6"/>
    </row>
    <row r="55" spans="1:12" ht="24.95" customHeight="1" x14ac:dyDescent="0.2">
      <c r="A55" s="33">
        <v>53</v>
      </c>
      <c r="B55" s="68" t="s">
        <v>105</v>
      </c>
      <c r="C55" s="57" t="s">
        <v>2</v>
      </c>
      <c r="D55" s="179">
        <v>340</v>
      </c>
      <c r="E55" s="179">
        <v>255</v>
      </c>
      <c r="F55" s="179">
        <v>218</v>
      </c>
      <c r="G55" s="117">
        <f t="shared" si="3"/>
        <v>271</v>
      </c>
      <c r="H55" s="91">
        <f t="shared" si="4"/>
        <v>271</v>
      </c>
      <c r="I55" s="91">
        <v>281</v>
      </c>
      <c r="J55" s="111">
        <f t="shared" si="5"/>
        <v>96.441281138790032</v>
      </c>
      <c r="K55" s="89"/>
      <c r="L55" s="6"/>
    </row>
    <row r="56" spans="1:12" ht="24.95" customHeight="1" x14ac:dyDescent="0.2">
      <c r="A56" s="33">
        <v>54</v>
      </c>
      <c r="B56" s="68" t="s">
        <v>128</v>
      </c>
      <c r="C56" s="57" t="s">
        <v>2</v>
      </c>
      <c r="D56" s="179">
        <v>350</v>
      </c>
      <c r="E56" s="186">
        <v>290</v>
      </c>
      <c r="F56" s="186"/>
      <c r="G56" s="117">
        <f t="shared" si="3"/>
        <v>320</v>
      </c>
      <c r="H56" s="91">
        <f t="shared" si="4"/>
        <v>320</v>
      </c>
      <c r="I56" s="91" t="s">
        <v>204</v>
      </c>
      <c r="J56" s="111" t="e">
        <f t="shared" si="5"/>
        <v>#VALUE!</v>
      </c>
      <c r="K56" s="89"/>
      <c r="L56" s="6"/>
    </row>
    <row r="57" spans="1:12" ht="24.95" customHeight="1" x14ac:dyDescent="0.2">
      <c r="A57" s="33">
        <v>55</v>
      </c>
      <c r="B57" s="68" t="s">
        <v>15</v>
      </c>
      <c r="C57" s="57" t="s">
        <v>89</v>
      </c>
      <c r="D57" s="179">
        <v>166.5</v>
      </c>
      <c r="E57" s="179">
        <v>156</v>
      </c>
      <c r="F57" s="179">
        <v>134</v>
      </c>
      <c r="G57" s="117">
        <f t="shared" si="3"/>
        <v>152.16666666666666</v>
      </c>
      <c r="H57" s="91">
        <f t="shared" si="4"/>
        <v>152.16666666666666</v>
      </c>
      <c r="I57" s="91">
        <v>150.41999999999999</v>
      </c>
      <c r="J57" s="111">
        <f t="shared" si="5"/>
        <v>101.16119310375393</v>
      </c>
      <c r="K57" s="89"/>
      <c r="L57" s="6"/>
    </row>
    <row r="58" spans="1:12" ht="24.95" customHeight="1" x14ac:dyDescent="0.2">
      <c r="A58" s="33">
        <v>56</v>
      </c>
      <c r="B58" s="68" t="s">
        <v>199</v>
      </c>
      <c r="C58" s="168" t="s">
        <v>2</v>
      </c>
      <c r="D58" s="179" t="s">
        <v>175</v>
      </c>
      <c r="E58" s="179" t="s">
        <v>175</v>
      </c>
      <c r="F58" s="179">
        <v>852.94</v>
      </c>
      <c r="G58" s="91">
        <f t="shared" si="3"/>
        <v>852.94</v>
      </c>
      <c r="H58" s="91">
        <f t="shared" si="4"/>
        <v>852.94</v>
      </c>
      <c r="I58" s="91" t="s">
        <v>204</v>
      </c>
      <c r="J58" s="117" t="e">
        <f t="shared" si="5"/>
        <v>#VALUE!</v>
      </c>
      <c r="K58" s="89"/>
      <c r="L58" s="6"/>
    </row>
    <row r="59" spans="1:12" ht="30" customHeight="1" x14ac:dyDescent="0.2">
      <c r="A59" s="33">
        <v>57</v>
      </c>
      <c r="B59" s="68" t="s">
        <v>200</v>
      </c>
      <c r="C59" s="168" t="s">
        <v>2</v>
      </c>
      <c r="D59" s="179"/>
      <c r="E59" s="179"/>
      <c r="F59" s="179">
        <v>990</v>
      </c>
      <c r="G59" s="91">
        <f t="shared" si="3"/>
        <v>990</v>
      </c>
      <c r="H59" s="91">
        <f t="shared" si="4"/>
        <v>990</v>
      </c>
      <c r="I59" s="91">
        <v>954.44</v>
      </c>
      <c r="J59" s="117">
        <f t="shared" si="5"/>
        <v>103.72574493944093</v>
      </c>
      <c r="K59" s="89"/>
      <c r="L59" s="6"/>
    </row>
    <row r="60" spans="1:12" ht="24.95" customHeight="1" x14ac:dyDescent="0.2">
      <c r="A60" s="33">
        <v>58</v>
      </c>
      <c r="B60" s="68" t="s">
        <v>85</v>
      </c>
      <c r="C60" s="57" t="s">
        <v>2</v>
      </c>
      <c r="D60" s="179">
        <v>189.95</v>
      </c>
      <c r="E60" s="179">
        <v>176</v>
      </c>
      <c r="F60" s="179">
        <v>205</v>
      </c>
      <c r="G60" s="117">
        <f t="shared" ref="G60:G86" si="6">AVERAGEIF(D60:F60,"&gt;0")</f>
        <v>190.31666666666669</v>
      </c>
      <c r="H60" s="91">
        <f t="shared" ref="H60:H86" si="7">IFERROR(G60,"")</f>
        <v>190.31666666666669</v>
      </c>
      <c r="I60" s="91">
        <v>198.65</v>
      </c>
      <c r="J60" s="111">
        <f t="shared" ref="J60:J86" si="8">H60/I60*100</f>
        <v>95.805017199429486</v>
      </c>
      <c r="K60" s="89"/>
      <c r="L60" s="6"/>
    </row>
    <row r="61" spans="1:12" ht="24.95" customHeight="1" x14ac:dyDescent="0.2">
      <c r="A61" s="33">
        <v>59</v>
      </c>
      <c r="B61" s="68" t="s">
        <v>106</v>
      </c>
      <c r="C61" s="57" t="s">
        <v>89</v>
      </c>
      <c r="D61" s="179"/>
      <c r="E61" s="179"/>
      <c r="F61" s="179">
        <v>95</v>
      </c>
      <c r="G61" s="117">
        <f t="shared" si="6"/>
        <v>95</v>
      </c>
      <c r="H61" s="91">
        <f t="shared" si="7"/>
        <v>95</v>
      </c>
      <c r="I61" s="91">
        <v>86.04</v>
      </c>
      <c r="J61" s="111">
        <f t="shared" si="8"/>
        <v>110.41376104137611</v>
      </c>
      <c r="K61" s="89"/>
      <c r="L61" s="6"/>
    </row>
    <row r="62" spans="1:12" ht="24.95" customHeight="1" x14ac:dyDescent="0.2">
      <c r="A62" s="33">
        <v>60</v>
      </c>
      <c r="B62" s="68" t="s">
        <v>129</v>
      </c>
      <c r="C62" s="57" t="s">
        <v>2</v>
      </c>
      <c r="D62" s="186"/>
      <c r="E62" s="186"/>
      <c r="F62" s="179">
        <v>311.11</v>
      </c>
      <c r="G62" s="117">
        <f t="shared" si="6"/>
        <v>311.11</v>
      </c>
      <c r="H62" s="91">
        <f t="shared" si="7"/>
        <v>311.11</v>
      </c>
      <c r="I62" s="91">
        <v>300</v>
      </c>
      <c r="J62" s="111">
        <f t="shared" si="8"/>
        <v>103.70333333333335</v>
      </c>
      <c r="K62" s="89"/>
      <c r="L62" s="6"/>
    </row>
    <row r="63" spans="1:12" ht="24.95" customHeight="1" x14ac:dyDescent="0.2">
      <c r="A63" s="33">
        <v>61</v>
      </c>
      <c r="B63" s="68" t="s">
        <v>130</v>
      </c>
      <c r="C63" s="57" t="s">
        <v>2</v>
      </c>
      <c r="D63" s="179">
        <v>350</v>
      </c>
      <c r="E63" s="179">
        <v>330</v>
      </c>
      <c r="F63" s="179"/>
      <c r="G63" s="117">
        <f t="shared" si="6"/>
        <v>340</v>
      </c>
      <c r="H63" s="91">
        <f t="shared" si="7"/>
        <v>340</v>
      </c>
      <c r="I63" s="91">
        <v>325</v>
      </c>
      <c r="J63" s="111">
        <f t="shared" si="8"/>
        <v>104.61538461538463</v>
      </c>
      <c r="K63" s="89"/>
      <c r="L63" s="6"/>
    </row>
    <row r="64" spans="1:12" ht="24.95" customHeight="1" x14ac:dyDescent="0.2">
      <c r="A64" s="33">
        <v>62</v>
      </c>
      <c r="B64" s="68" t="s">
        <v>17</v>
      </c>
      <c r="C64" s="57" t="s">
        <v>2</v>
      </c>
      <c r="D64" s="179">
        <v>430</v>
      </c>
      <c r="E64" s="179">
        <v>357</v>
      </c>
      <c r="F64" s="179">
        <v>325</v>
      </c>
      <c r="G64" s="117">
        <f t="shared" si="6"/>
        <v>370.66666666666669</v>
      </c>
      <c r="H64" s="91">
        <f t="shared" si="7"/>
        <v>370.66666666666669</v>
      </c>
      <c r="I64" s="91">
        <v>393.5</v>
      </c>
      <c r="J64" s="111">
        <f t="shared" si="8"/>
        <v>94.197373994070304</v>
      </c>
      <c r="K64" s="89"/>
      <c r="L64" s="6"/>
    </row>
    <row r="65" spans="1:12" ht="24.95" customHeight="1" x14ac:dyDescent="0.2">
      <c r="A65" s="33">
        <v>63</v>
      </c>
      <c r="B65" s="68" t="s">
        <v>107</v>
      </c>
      <c r="C65" s="57" t="s">
        <v>2</v>
      </c>
      <c r="D65" s="179">
        <v>48</v>
      </c>
      <c r="E65" s="179">
        <v>50</v>
      </c>
      <c r="F65" s="179"/>
      <c r="G65" s="117">
        <f t="shared" si="6"/>
        <v>49</v>
      </c>
      <c r="H65" s="91">
        <f t="shared" si="7"/>
        <v>49</v>
      </c>
      <c r="I65" s="91">
        <v>50</v>
      </c>
      <c r="J65" s="157">
        <f t="shared" si="8"/>
        <v>98</v>
      </c>
      <c r="K65" s="89"/>
      <c r="L65" s="6"/>
    </row>
    <row r="66" spans="1:12" ht="24.95" customHeight="1" x14ac:dyDescent="0.2">
      <c r="A66" s="33">
        <v>64</v>
      </c>
      <c r="B66" s="84" t="s">
        <v>154</v>
      </c>
      <c r="C66" s="83" t="s">
        <v>2</v>
      </c>
      <c r="D66" s="179" t="s">
        <v>175</v>
      </c>
      <c r="E66" s="179" t="s">
        <v>175</v>
      </c>
      <c r="F66" s="179" t="s">
        <v>175</v>
      </c>
      <c r="G66" s="117" t="e">
        <f t="shared" si="6"/>
        <v>#DIV/0!</v>
      </c>
      <c r="H66" s="91" t="str">
        <f t="shared" si="7"/>
        <v/>
      </c>
      <c r="I66" s="91" t="s">
        <v>204</v>
      </c>
      <c r="J66" s="111" t="e">
        <f t="shared" si="8"/>
        <v>#VALUE!</v>
      </c>
      <c r="K66" s="89"/>
      <c r="L66" s="6"/>
    </row>
    <row r="67" spans="1:12" ht="24.95" customHeight="1" x14ac:dyDescent="0.2">
      <c r="A67" s="33">
        <v>65</v>
      </c>
      <c r="B67" s="68" t="s">
        <v>20</v>
      </c>
      <c r="C67" s="57" t="s">
        <v>2</v>
      </c>
      <c r="D67" s="179">
        <v>53.5</v>
      </c>
      <c r="E67" s="179">
        <v>47</v>
      </c>
      <c r="F67" s="179">
        <v>50</v>
      </c>
      <c r="G67" s="117">
        <f t="shared" si="6"/>
        <v>50.166666666666664</v>
      </c>
      <c r="H67" s="91">
        <f t="shared" si="7"/>
        <v>50.166666666666664</v>
      </c>
      <c r="I67" s="91">
        <v>50.9</v>
      </c>
      <c r="J67" s="111">
        <f t="shared" si="8"/>
        <v>98.559266535690895</v>
      </c>
      <c r="K67" s="89"/>
      <c r="L67" s="6"/>
    </row>
    <row r="68" spans="1:12" ht="24.95" customHeight="1" x14ac:dyDescent="0.2">
      <c r="A68" s="33">
        <v>66</v>
      </c>
      <c r="B68" s="68" t="s">
        <v>13</v>
      </c>
      <c r="C68" s="57" t="s">
        <v>2</v>
      </c>
      <c r="D68" s="186">
        <v>800</v>
      </c>
      <c r="E68" s="179">
        <v>0</v>
      </c>
      <c r="F68" s="179">
        <v>775</v>
      </c>
      <c r="G68" s="117">
        <f t="shared" si="6"/>
        <v>787.5</v>
      </c>
      <c r="H68" s="91">
        <f t="shared" si="7"/>
        <v>787.5</v>
      </c>
      <c r="I68" s="91">
        <v>772</v>
      </c>
      <c r="J68" s="111">
        <f t="shared" si="8"/>
        <v>102.0077720207254</v>
      </c>
      <c r="K68" s="89"/>
      <c r="L68" s="6"/>
    </row>
    <row r="69" spans="1:12" ht="24.95" customHeight="1" x14ac:dyDescent="0.2">
      <c r="A69" s="33">
        <v>67</v>
      </c>
      <c r="B69" s="84" t="s">
        <v>155</v>
      </c>
      <c r="C69" s="83" t="s">
        <v>2</v>
      </c>
      <c r="D69" s="179">
        <v>580</v>
      </c>
      <c r="E69" s="179">
        <v>0</v>
      </c>
      <c r="F69" s="186">
        <v>480</v>
      </c>
      <c r="G69" s="117">
        <f t="shared" si="6"/>
        <v>530</v>
      </c>
      <c r="H69" s="91">
        <f t="shared" si="7"/>
        <v>530</v>
      </c>
      <c r="I69" s="91">
        <v>485</v>
      </c>
      <c r="J69" s="111">
        <f t="shared" si="8"/>
        <v>109.27835051546391</v>
      </c>
      <c r="K69" s="89"/>
      <c r="L69" s="6"/>
    </row>
    <row r="70" spans="1:12" ht="24.95" customHeight="1" x14ac:dyDescent="0.2">
      <c r="A70" s="33">
        <v>68</v>
      </c>
      <c r="B70" s="84" t="s">
        <v>156</v>
      </c>
      <c r="C70" s="83" t="s">
        <v>2</v>
      </c>
      <c r="D70" s="179" t="s">
        <v>175</v>
      </c>
      <c r="E70" s="179" t="s">
        <v>175</v>
      </c>
      <c r="F70" s="179" t="s">
        <v>175</v>
      </c>
      <c r="G70" s="117" t="e">
        <f t="shared" si="6"/>
        <v>#DIV/0!</v>
      </c>
      <c r="H70" s="91" t="str">
        <f t="shared" si="7"/>
        <v/>
      </c>
      <c r="I70" s="91" t="s">
        <v>204</v>
      </c>
      <c r="J70" s="111" t="e">
        <f t="shared" si="8"/>
        <v>#VALUE!</v>
      </c>
      <c r="K70" s="89"/>
      <c r="L70" s="6"/>
    </row>
    <row r="71" spans="1:12" ht="24.95" customHeight="1" x14ac:dyDescent="0.2">
      <c r="A71" s="33">
        <v>69</v>
      </c>
      <c r="B71" s="84" t="s">
        <v>157</v>
      </c>
      <c r="C71" s="83" t="s">
        <v>2</v>
      </c>
      <c r="D71" s="179" t="s">
        <v>175</v>
      </c>
      <c r="E71" s="179" t="s">
        <v>175</v>
      </c>
      <c r="F71" s="179">
        <v>160</v>
      </c>
      <c r="G71" s="117">
        <f t="shared" si="6"/>
        <v>160</v>
      </c>
      <c r="H71" s="91">
        <f t="shared" si="7"/>
        <v>160</v>
      </c>
      <c r="I71" s="91">
        <v>188.32999999999998</v>
      </c>
      <c r="J71" s="111">
        <f t="shared" si="8"/>
        <v>84.95725588063506</v>
      </c>
      <c r="K71" s="89"/>
      <c r="L71" s="6"/>
    </row>
    <row r="72" spans="1:12" ht="24.95" customHeight="1" x14ac:dyDescent="0.2">
      <c r="A72" s="33">
        <v>70</v>
      </c>
      <c r="B72" s="68" t="s">
        <v>139</v>
      </c>
      <c r="C72" s="57" t="s">
        <v>2</v>
      </c>
      <c r="D72" s="179" t="s">
        <v>175</v>
      </c>
      <c r="E72" s="179" t="s">
        <v>175</v>
      </c>
      <c r="F72" s="179"/>
      <c r="G72" s="117" t="e">
        <f t="shared" si="6"/>
        <v>#DIV/0!</v>
      </c>
      <c r="H72" s="91" t="str">
        <f t="shared" si="7"/>
        <v/>
      </c>
      <c r="I72" s="91" t="s">
        <v>204</v>
      </c>
      <c r="J72" s="111" t="e">
        <f t="shared" si="8"/>
        <v>#VALUE!</v>
      </c>
      <c r="K72" s="89"/>
      <c r="L72" s="6"/>
    </row>
    <row r="73" spans="1:12" ht="29.25" customHeight="1" x14ac:dyDescent="0.2">
      <c r="A73" s="33">
        <v>71</v>
      </c>
      <c r="B73" s="68" t="s">
        <v>75</v>
      </c>
      <c r="C73" s="57" t="s">
        <v>2</v>
      </c>
      <c r="D73" s="179"/>
      <c r="E73" s="179" t="s">
        <v>175</v>
      </c>
      <c r="F73" s="186" t="s">
        <v>175</v>
      </c>
      <c r="G73" s="117" t="e">
        <f t="shared" si="6"/>
        <v>#DIV/0!</v>
      </c>
      <c r="H73" s="91" t="str">
        <f t="shared" si="7"/>
        <v/>
      </c>
      <c r="I73" s="91" t="s">
        <v>204</v>
      </c>
      <c r="J73" s="111" t="e">
        <f t="shared" si="8"/>
        <v>#VALUE!</v>
      </c>
      <c r="K73" s="89"/>
      <c r="L73" s="6"/>
    </row>
    <row r="74" spans="1:12" ht="24.95" customHeight="1" x14ac:dyDescent="0.2">
      <c r="A74" s="33">
        <v>72</v>
      </c>
      <c r="B74" s="68" t="s">
        <v>108</v>
      </c>
      <c r="C74" s="57" t="s">
        <v>2</v>
      </c>
      <c r="D74" s="179" t="s">
        <v>175</v>
      </c>
      <c r="E74" s="179" t="s">
        <v>175</v>
      </c>
      <c r="F74" s="179" t="s">
        <v>175</v>
      </c>
      <c r="G74" s="117" t="e">
        <f t="shared" si="6"/>
        <v>#DIV/0!</v>
      </c>
      <c r="H74" s="91" t="str">
        <f t="shared" si="7"/>
        <v/>
      </c>
      <c r="I74" s="91" t="s">
        <v>204</v>
      </c>
      <c r="J74" s="111" t="e">
        <f t="shared" si="8"/>
        <v>#VALUE!</v>
      </c>
      <c r="K74" s="89"/>
      <c r="L74" s="6"/>
    </row>
    <row r="75" spans="1:12" ht="24.95" customHeight="1" x14ac:dyDescent="0.2">
      <c r="A75" s="33">
        <v>73</v>
      </c>
      <c r="B75" s="68" t="s">
        <v>55</v>
      </c>
      <c r="C75" s="57" t="s">
        <v>2</v>
      </c>
      <c r="D75" s="179" t="s">
        <v>175</v>
      </c>
      <c r="E75" s="186">
        <v>265</v>
      </c>
      <c r="F75" s="179" t="s">
        <v>175</v>
      </c>
      <c r="G75" s="117">
        <f t="shared" si="6"/>
        <v>265</v>
      </c>
      <c r="H75" s="91">
        <f t="shared" si="7"/>
        <v>265</v>
      </c>
      <c r="I75" s="91" t="s">
        <v>204</v>
      </c>
      <c r="J75" s="111" t="e">
        <f t="shared" si="8"/>
        <v>#VALUE!</v>
      </c>
      <c r="K75" s="89"/>
      <c r="L75" s="6"/>
    </row>
    <row r="76" spans="1:12" ht="24.95" customHeight="1" x14ac:dyDescent="0.2">
      <c r="A76" s="33">
        <v>74</v>
      </c>
      <c r="B76" s="68" t="s">
        <v>52</v>
      </c>
      <c r="C76" s="57" t="s">
        <v>2</v>
      </c>
      <c r="D76" s="179">
        <v>250</v>
      </c>
      <c r="E76" s="179">
        <v>245</v>
      </c>
      <c r="F76" s="179">
        <v>300</v>
      </c>
      <c r="G76" s="117">
        <f t="shared" si="6"/>
        <v>265</v>
      </c>
      <c r="H76" s="91">
        <f t="shared" si="7"/>
        <v>265</v>
      </c>
      <c r="I76" s="91">
        <v>247.5</v>
      </c>
      <c r="J76" s="157">
        <f t="shared" si="8"/>
        <v>107.07070707070707</v>
      </c>
      <c r="K76" s="89"/>
      <c r="L76" s="6"/>
    </row>
    <row r="77" spans="1:12" ht="24.95" customHeight="1" x14ac:dyDescent="0.2">
      <c r="A77" s="33">
        <v>75</v>
      </c>
      <c r="B77" s="68" t="s">
        <v>109</v>
      </c>
      <c r="C77" s="57" t="s">
        <v>2</v>
      </c>
      <c r="D77" s="179"/>
      <c r="E77" s="179">
        <v>222.22</v>
      </c>
      <c r="F77" s="186"/>
      <c r="G77" s="117">
        <f t="shared" si="6"/>
        <v>222.22</v>
      </c>
      <c r="H77" s="91">
        <f t="shared" si="7"/>
        <v>222.22</v>
      </c>
      <c r="I77" s="91">
        <v>209.44</v>
      </c>
      <c r="J77" s="111">
        <f t="shared" si="8"/>
        <v>106.10198624904508</v>
      </c>
      <c r="K77" s="89"/>
      <c r="L77" s="6"/>
    </row>
    <row r="78" spans="1:12" ht="24.95" customHeight="1" x14ac:dyDescent="0.2">
      <c r="A78" s="33">
        <v>76</v>
      </c>
      <c r="B78" s="68" t="s">
        <v>110</v>
      </c>
      <c r="C78" s="57" t="s">
        <v>2</v>
      </c>
      <c r="D78" s="179">
        <v>558</v>
      </c>
      <c r="E78" s="179"/>
      <c r="F78" s="179" t="s">
        <v>175</v>
      </c>
      <c r="G78" s="117">
        <f t="shared" si="6"/>
        <v>558</v>
      </c>
      <c r="H78" s="91">
        <f t="shared" si="7"/>
        <v>558</v>
      </c>
      <c r="I78" s="91">
        <v>375</v>
      </c>
      <c r="J78" s="157">
        <f t="shared" si="8"/>
        <v>148.80000000000001</v>
      </c>
      <c r="K78" s="89"/>
      <c r="L78" s="6"/>
    </row>
    <row r="79" spans="1:12" ht="24.95" customHeight="1" x14ac:dyDescent="0.2">
      <c r="A79" s="33">
        <v>77</v>
      </c>
      <c r="B79" s="68" t="s">
        <v>14</v>
      </c>
      <c r="C79" s="57" t="s">
        <v>2</v>
      </c>
      <c r="D79" s="179">
        <v>365</v>
      </c>
      <c r="E79" s="186"/>
      <c r="F79" s="186"/>
      <c r="G79" s="117">
        <f t="shared" si="6"/>
        <v>365</v>
      </c>
      <c r="H79" s="91">
        <f t="shared" si="7"/>
        <v>365</v>
      </c>
      <c r="I79" s="91">
        <v>365</v>
      </c>
      <c r="J79" s="111">
        <f t="shared" si="8"/>
        <v>100</v>
      </c>
      <c r="K79" s="89"/>
      <c r="L79" s="6"/>
    </row>
    <row r="80" spans="1:12" ht="24.95" customHeight="1" x14ac:dyDescent="0.2">
      <c r="A80" s="33">
        <v>78</v>
      </c>
      <c r="B80" s="84" t="s">
        <v>158</v>
      </c>
      <c r="C80" s="83" t="s">
        <v>2</v>
      </c>
      <c r="D80" s="179" t="s">
        <v>175</v>
      </c>
      <c r="E80" s="179">
        <v>270</v>
      </c>
      <c r="F80" s="186"/>
      <c r="G80" s="117">
        <f t="shared" si="6"/>
        <v>270</v>
      </c>
      <c r="H80" s="91">
        <f t="shared" si="7"/>
        <v>270</v>
      </c>
      <c r="I80" s="91">
        <v>255</v>
      </c>
      <c r="J80" s="111">
        <f t="shared" si="8"/>
        <v>105.88235294117648</v>
      </c>
      <c r="K80" s="89"/>
      <c r="L80" s="6"/>
    </row>
    <row r="81" spans="1:12" ht="24.95" customHeight="1" x14ac:dyDescent="0.2">
      <c r="A81" s="33">
        <v>79</v>
      </c>
      <c r="B81" s="68" t="s">
        <v>42</v>
      </c>
      <c r="C81" s="57" t="s">
        <v>2</v>
      </c>
      <c r="D81" s="179">
        <v>272</v>
      </c>
      <c r="E81" s="186">
        <v>275</v>
      </c>
      <c r="F81" s="186"/>
      <c r="G81" s="117">
        <f t="shared" si="6"/>
        <v>273.5</v>
      </c>
      <c r="H81" s="91">
        <f t="shared" si="7"/>
        <v>273.5</v>
      </c>
      <c r="I81" s="91">
        <v>250</v>
      </c>
      <c r="J81" s="111">
        <f t="shared" si="8"/>
        <v>109.4</v>
      </c>
      <c r="K81" s="89"/>
      <c r="L81" s="6"/>
    </row>
    <row r="82" spans="1:12" ht="24.95" customHeight="1" x14ac:dyDescent="0.2">
      <c r="A82" s="33">
        <v>80</v>
      </c>
      <c r="B82" s="68" t="s">
        <v>44</v>
      </c>
      <c r="C82" s="57" t="s">
        <v>2</v>
      </c>
      <c r="D82" s="186">
        <v>260</v>
      </c>
      <c r="E82" s="186" t="s">
        <v>175</v>
      </c>
      <c r="F82" s="179"/>
      <c r="G82" s="117">
        <f t="shared" si="6"/>
        <v>260</v>
      </c>
      <c r="H82" s="91">
        <f t="shared" si="7"/>
        <v>260</v>
      </c>
      <c r="I82" s="91">
        <v>245</v>
      </c>
      <c r="J82" s="111">
        <f t="shared" si="8"/>
        <v>106.12244897959184</v>
      </c>
      <c r="K82" s="89"/>
      <c r="L82" s="6"/>
    </row>
    <row r="83" spans="1:12" ht="24.95" customHeight="1" x14ac:dyDescent="0.2">
      <c r="A83" s="33">
        <v>81</v>
      </c>
      <c r="B83" s="68" t="s">
        <v>33</v>
      </c>
      <c r="C83" s="57" t="s">
        <v>2</v>
      </c>
      <c r="D83" s="179">
        <v>262</v>
      </c>
      <c r="E83" s="179">
        <v>228</v>
      </c>
      <c r="F83" s="179" t="s">
        <v>175</v>
      </c>
      <c r="G83" s="117">
        <f t="shared" si="6"/>
        <v>245</v>
      </c>
      <c r="H83" s="91">
        <f t="shared" si="7"/>
        <v>245</v>
      </c>
      <c r="I83" s="91">
        <v>237.5</v>
      </c>
      <c r="J83" s="111">
        <f t="shared" si="8"/>
        <v>103.15789473684211</v>
      </c>
      <c r="K83" s="89"/>
      <c r="L83" s="6"/>
    </row>
    <row r="84" spans="1:12" ht="24.95" customHeight="1" x14ac:dyDescent="0.2">
      <c r="A84" s="33">
        <v>82</v>
      </c>
      <c r="B84" s="68" t="s">
        <v>46</v>
      </c>
      <c r="C84" s="57" t="s">
        <v>2</v>
      </c>
      <c r="D84" s="179">
        <v>240</v>
      </c>
      <c r="E84" s="179">
        <v>263</v>
      </c>
      <c r="F84" s="179"/>
      <c r="G84" s="117">
        <f t="shared" si="6"/>
        <v>251.5</v>
      </c>
      <c r="H84" s="91">
        <f t="shared" si="7"/>
        <v>251.5</v>
      </c>
      <c r="I84" s="91">
        <v>247.66666666666666</v>
      </c>
      <c r="J84" s="111">
        <f t="shared" si="8"/>
        <v>101.5477792732167</v>
      </c>
      <c r="K84" s="89"/>
      <c r="L84" s="6"/>
    </row>
    <row r="85" spans="1:12" ht="24.95" customHeight="1" x14ac:dyDescent="0.2">
      <c r="A85" s="33">
        <v>83</v>
      </c>
      <c r="B85" s="84" t="s">
        <v>159</v>
      </c>
      <c r="C85" s="85" t="s">
        <v>2</v>
      </c>
      <c r="D85" s="179" t="s">
        <v>175</v>
      </c>
      <c r="E85" s="179" t="s">
        <v>175</v>
      </c>
      <c r="F85" s="179" t="s">
        <v>175</v>
      </c>
      <c r="G85" s="117" t="e">
        <f t="shared" si="6"/>
        <v>#DIV/0!</v>
      </c>
      <c r="H85" s="91" t="str">
        <f t="shared" si="7"/>
        <v/>
      </c>
      <c r="I85" s="91" t="s">
        <v>204</v>
      </c>
      <c r="J85" s="111" t="e">
        <f t="shared" si="8"/>
        <v>#VALUE!</v>
      </c>
      <c r="K85" s="89"/>
      <c r="L85" s="6"/>
    </row>
    <row r="86" spans="1:12" ht="24.95" customHeight="1" x14ac:dyDescent="0.2">
      <c r="A86" s="33">
        <v>84</v>
      </c>
      <c r="B86" s="84" t="s">
        <v>160</v>
      </c>
      <c r="C86" s="85" t="s">
        <v>2</v>
      </c>
      <c r="D86" s="179" t="s">
        <v>175</v>
      </c>
      <c r="E86" s="179" t="s">
        <v>175</v>
      </c>
      <c r="F86" s="179" t="s">
        <v>175</v>
      </c>
      <c r="G86" s="117" t="e">
        <f t="shared" si="6"/>
        <v>#DIV/0!</v>
      </c>
      <c r="H86" s="91" t="str">
        <f t="shared" si="7"/>
        <v/>
      </c>
      <c r="I86" s="91" t="s">
        <v>204</v>
      </c>
      <c r="J86" s="111" t="e">
        <f t="shared" si="8"/>
        <v>#VALUE!</v>
      </c>
      <c r="K86" s="89"/>
      <c r="L86" s="6"/>
    </row>
    <row r="87" spans="1:12" ht="24.95" customHeight="1" x14ac:dyDescent="0.2">
      <c r="A87" s="33">
        <v>85</v>
      </c>
      <c r="B87" s="84" t="s">
        <v>161</v>
      </c>
      <c r="C87" s="85" t="s">
        <v>2</v>
      </c>
      <c r="D87" s="179" t="s">
        <v>175</v>
      </c>
      <c r="E87" s="179" t="s">
        <v>175</v>
      </c>
      <c r="F87" s="179" t="s">
        <v>175</v>
      </c>
      <c r="G87" s="117" t="e">
        <f t="shared" ref="G87:G115" si="9">AVERAGEIF(D87:F87,"&gt;0")</f>
        <v>#DIV/0!</v>
      </c>
      <c r="H87" s="91" t="str">
        <f t="shared" ref="H87:H115" si="10">IFERROR(G87,"")</f>
        <v/>
      </c>
      <c r="I87" s="91" t="s">
        <v>204</v>
      </c>
      <c r="J87" s="111" t="e">
        <f t="shared" ref="J87:J115" si="11">H87/I87*100</f>
        <v>#VALUE!</v>
      </c>
      <c r="K87" s="89"/>
      <c r="L87" s="6"/>
    </row>
    <row r="88" spans="1:12" ht="24.95" customHeight="1" x14ac:dyDescent="0.2">
      <c r="A88" s="33">
        <v>86</v>
      </c>
      <c r="B88" s="84" t="s">
        <v>162</v>
      </c>
      <c r="C88" s="85" t="s">
        <v>2</v>
      </c>
      <c r="D88" s="179">
        <v>780</v>
      </c>
      <c r="E88" s="179"/>
      <c r="F88" s="179" t="s">
        <v>175</v>
      </c>
      <c r="G88" s="117">
        <f t="shared" si="9"/>
        <v>780</v>
      </c>
      <c r="H88" s="91">
        <f t="shared" si="10"/>
        <v>780</v>
      </c>
      <c r="I88" s="91">
        <v>755.55</v>
      </c>
      <c r="J88" s="111">
        <f t="shared" si="11"/>
        <v>103.23605320627358</v>
      </c>
      <c r="K88" s="89"/>
      <c r="L88" s="6"/>
    </row>
    <row r="89" spans="1:12" ht="24.95" customHeight="1" x14ac:dyDescent="0.2">
      <c r="A89" s="33">
        <v>87</v>
      </c>
      <c r="B89" s="68" t="s">
        <v>138</v>
      </c>
      <c r="C89" s="57" t="s">
        <v>2</v>
      </c>
      <c r="D89" s="179" t="s">
        <v>175</v>
      </c>
      <c r="E89" s="179" t="s">
        <v>175</v>
      </c>
      <c r="F89" s="179" t="s">
        <v>175</v>
      </c>
      <c r="G89" s="117" t="e">
        <f t="shared" si="9"/>
        <v>#DIV/0!</v>
      </c>
      <c r="H89" s="91" t="str">
        <f t="shared" si="10"/>
        <v/>
      </c>
      <c r="I89" s="91" t="s">
        <v>204</v>
      </c>
      <c r="J89" s="111" t="e">
        <f t="shared" si="11"/>
        <v>#VALUE!</v>
      </c>
      <c r="K89" s="89"/>
      <c r="L89" s="6"/>
    </row>
    <row r="90" spans="1:12" ht="24.95" customHeight="1" x14ac:dyDescent="0.2">
      <c r="A90" s="33">
        <v>88</v>
      </c>
      <c r="B90" s="68" t="s">
        <v>76</v>
      </c>
      <c r="C90" s="57" t="s">
        <v>2</v>
      </c>
      <c r="D90" s="179">
        <v>650</v>
      </c>
      <c r="E90" s="186">
        <v>380</v>
      </c>
      <c r="F90" s="186">
        <v>500</v>
      </c>
      <c r="G90" s="117">
        <f t="shared" si="9"/>
        <v>510</v>
      </c>
      <c r="H90" s="91">
        <f t="shared" si="10"/>
        <v>510</v>
      </c>
      <c r="I90" s="91" t="s">
        <v>204</v>
      </c>
      <c r="J90" s="111" t="e">
        <f t="shared" si="11"/>
        <v>#VALUE!</v>
      </c>
      <c r="K90" s="89"/>
      <c r="L90" s="6"/>
    </row>
    <row r="91" spans="1:12" ht="24.95" customHeight="1" x14ac:dyDescent="0.2">
      <c r="A91" s="33">
        <v>89</v>
      </c>
      <c r="B91" s="68" t="s">
        <v>31</v>
      </c>
      <c r="C91" s="57" t="s">
        <v>2</v>
      </c>
      <c r="D91" s="179">
        <v>102.9</v>
      </c>
      <c r="E91" s="179"/>
      <c r="F91" s="179">
        <v>96</v>
      </c>
      <c r="G91" s="117">
        <f t="shared" si="9"/>
        <v>99.45</v>
      </c>
      <c r="H91" s="91">
        <f t="shared" si="10"/>
        <v>99.45</v>
      </c>
      <c r="I91" s="91">
        <v>97.633333333333326</v>
      </c>
      <c r="J91" s="111">
        <f t="shared" si="11"/>
        <v>101.86070331171049</v>
      </c>
      <c r="K91" s="89"/>
      <c r="L91" s="6"/>
    </row>
    <row r="92" spans="1:12" ht="24.95" customHeight="1" x14ac:dyDescent="0.2">
      <c r="A92" s="33">
        <v>90</v>
      </c>
      <c r="B92" s="68" t="s">
        <v>111</v>
      </c>
      <c r="C92" s="57" t="s">
        <v>2</v>
      </c>
      <c r="D92" s="179">
        <v>48</v>
      </c>
      <c r="E92" s="179">
        <v>50</v>
      </c>
      <c r="F92" s="179"/>
      <c r="G92" s="117">
        <f t="shared" si="9"/>
        <v>49</v>
      </c>
      <c r="H92" s="91">
        <f t="shared" si="10"/>
        <v>49</v>
      </c>
      <c r="I92" s="91">
        <v>47.666666666666664</v>
      </c>
      <c r="J92" s="111">
        <f t="shared" si="11"/>
        <v>102.79720279720279</v>
      </c>
      <c r="K92" s="89"/>
      <c r="L92" s="6"/>
    </row>
    <row r="93" spans="1:12" ht="24.95" customHeight="1" x14ac:dyDescent="0.2">
      <c r="A93" s="33">
        <v>91</v>
      </c>
      <c r="B93" s="84" t="s">
        <v>163</v>
      </c>
      <c r="C93" s="83" t="s">
        <v>2</v>
      </c>
      <c r="D93" s="186"/>
      <c r="E93" s="186">
        <v>398</v>
      </c>
      <c r="F93" s="179">
        <v>365</v>
      </c>
      <c r="G93" s="117">
        <f t="shared" si="9"/>
        <v>381.5</v>
      </c>
      <c r="H93" s="91">
        <f t="shared" si="10"/>
        <v>381.5</v>
      </c>
      <c r="I93" s="91">
        <v>380</v>
      </c>
      <c r="J93" s="111">
        <f t="shared" si="11"/>
        <v>100.39473684210527</v>
      </c>
      <c r="K93" s="89"/>
      <c r="L93" s="6"/>
    </row>
    <row r="94" spans="1:12" ht="24.95" customHeight="1" x14ac:dyDescent="0.2">
      <c r="A94" s="33">
        <v>92</v>
      </c>
      <c r="B94" s="68" t="s">
        <v>112</v>
      </c>
      <c r="C94" s="57" t="s">
        <v>2</v>
      </c>
      <c r="D94" s="179" t="s">
        <v>175</v>
      </c>
      <c r="E94" s="179" t="s">
        <v>175</v>
      </c>
      <c r="F94" s="179" t="s">
        <v>175</v>
      </c>
      <c r="G94" s="117" t="e">
        <f t="shared" si="9"/>
        <v>#DIV/0!</v>
      </c>
      <c r="H94" s="91" t="str">
        <f t="shared" si="10"/>
        <v/>
      </c>
      <c r="I94" s="91" t="s">
        <v>204</v>
      </c>
      <c r="J94" s="111" t="e">
        <f t="shared" si="11"/>
        <v>#VALUE!</v>
      </c>
      <c r="K94" s="89"/>
      <c r="L94" s="6"/>
    </row>
    <row r="95" spans="1:12" ht="24.95" customHeight="1" x14ac:dyDescent="0.2">
      <c r="A95" s="33">
        <v>93</v>
      </c>
      <c r="B95" s="68" t="s">
        <v>18</v>
      </c>
      <c r="C95" s="57" t="s">
        <v>2</v>
      </c>
      <c r="D95" s="179" t="s">
        <v>175</v>
      </c>
      <c r="E95" s="179">
        <v>260.60000000000002</v>
      </c>
      <c r="F95" s="179">
        <v>383.33</v>
      </c>
      <c r="G95" s="117">
        <f t="shared" si="9"/>
        <v>321.96500000000003</v>
      </c>
      <c r="H95" s="91">
        <f t="shared" si="10"/>
        <v>321.96500000000003</v>
      </c>
      <c r="I95" s="91">
        <v>361.11</v>
      </c>
      <c r="J95" s="111">
        <f t="shared" si="11"/>
        <v>89.159812799424003</v>
      </c>
      <c r="K95" s="89"/>
      <c r="L95" s="6"/>
    </row>
    <row r="96" spans="1:12" ht="24.95" customHeight="1" x14ac:dyDescent="0.2">
      <c r="A96" s="33">
        <v>94</v>
      </c>
      <c r="B96" s="68" t="s">
        <v>113</v>
      </c>
      <c r="C96" s="57" t="s">
        <v>2</v>
      </c>
      <c r="D96" s="179" t="s">
        <v>175</v>
      </c>
      <c r="E96" s="179" t="s">
        <v>175</v>
      </c>
      <c r="F96" s="179" t="s">
        <v>175</v>
      </c>
      <c r="G96" s="117" t="e">
        <f t="shared" si="9"/>
        <v>#DIV/0!</v>
      </c>
      <c r="H96" s="91" t="str">
        <f t="shared" si="10"/>
        <v/>
      </c>
      <c r="I96" s="91" t="s">
        <v>204</v>
      </c>
      <c r="J96" s="111" t="e">
        <f t="shared" si="11"/>
        <v>#VALUE!</v>
      </c>
      <c r="K96" s="89"/>
      <c r="L96" s="6"/>
    </row>
    <row r="97" spans="1:12" ht="21" customHeight="1" x14ac:dyDescent="0.2">
      <c r="A97" s="33">
        <v>95</v>
      </c>
      <c r="B97" s="84" t="s">
        <v>164</v>
      </c>
      <c r="C97" s="83" t="s">
        <v>61</v>
      </c>
      <c r="D97" s="179" t="s">
        <v>175</v>
      </c>
      <c r="E97" s="179" t="s">
        <v>175</v>
      </c>
      <c r="F97" s="179">
        <v>32</v>
      </c>
      <c r="G97" s="117">
        <f t="shared" si="9"/>
        <v>32</v>
      </c>
      <c r="H97" s="91">
        <f t="shared" si="10"/>
        <v>32</v>
      </c>
      <c r="I97" s="91">
        <v>27</v>
      </c>
      <c r="J97" s="111">
        <f t="shared" si="11"/>
        <v>118.5185185185185</v>
      </c>
      <c r="K97" s="89"/>
      <c r="L97" s="6"/>
    </row>
    <row r="98" spans="1:12" ht="21" customHeight="1" x14ac:dyDescent="0.2">
      <c r="A98" s="33">
        <v>96</v>
      </c>
      <c r="B98" s="84" t="s">
        <v>165</v>
      </c>
      <c r="C98" s="83" t="s">
        <v>61</v>
      </c>
      <c r="D98" s="179" t="s">
        <v>175</v>
      </c>
      <c r="E98" s="179">
        <v>137</v>
      </c>
      <c r="F98" s="179">
        <v>86</v>
      </c>
      <c r="G98" s="117">
        <f t="shared" si="9"/>
        <v>111.5</v>
      </c>
      <c r="H98" s="91">
        <f t="shared" si="10"/>
        <v>111.5</v>
      </c>
      <c r="I98" s="91">
        <v>126</v>
      </c>
      <c r="J98" s="111">
        <f t="shared" si="11"/>
        <v>88.492063492063494</v>
      </c>
      <c r="K98" s="89"/>
      <c r="L98" s="6"/>
    </row>
    <row r="99" spans="1:12" ht="27" customHeight="1" x14ac:dyDescent="0.2">
      <c r="A99" s="33">
        <v>97</v>
      </c>
      <c r="B99" s="68" t="s">
        <v>36</v>
      </c>
      <c r="C99" s="57" t="s">
        <v>61</v>
      </c>
      <c r="D99" s="186"/>
      <c r="E99" s="179"/>
      <c r="F99" s="186">
        <v>31</v>
      </c>
      <c r="G99" s="117">
        <f t="shared" si="9"/>
        <v>31</v>
      </c>
      <c r="H99" s="91">
        <f t="shared" si="10"/>
        <v>31</v>
      </c>
      <c r="I99" s="91">
        <v>30</v>
      </c>
      <c r="J99" s="111">
        <f t="shared" si="11"/>
        <v>103.33333333333334</v>
      </c>
      <c r="K99" s="89"/>
      <c r="L99" s="6"/>
    </row>
    <row r="100" spans="1:12" ht="34.5" customHeight="1" x14ac:dyDescent="0.2">
      <c r="A100" s="33">
        <v>98</v>
      </c>
      <c r="B100" s="68" t="s">
        <v>35</v>
      </c>
      <c r="C100" s="57" t="s">
        <v>61</v>
      </c>
      <c r="D100" s="186"/>
      <c r="E100" s="186">
        <v>120</v>
      </c>
      <c r="F100" s="179">
        <v>115</v>
      </c>
      <c r="G100" s="117">
        <f t="shared" si="9"/>
        <v>117.5</v>
      </c>
      <c r="H100" s="91">
        <f t="shared" si="10"/>
        <v>117.5</v>
      </c>
      <c r="I100" s="91">
        <v>115</v>
      </c>
      <c r="J100" s="111">
        <f t="shared" si="11"/>
        <v>102.17391304347827</v>
      </c>
      <c r="K100" s="89"/>
      <c r="L100" s="6"/>
    </row>
    <row r="101" spans="1:12" ht="21" customHeight="1" x14ac:dyDescent="0.2">
      <c r="A101" s="33">
        <v>99</v>
      </c>
      <c r="B101" s="68" t="s">
        <v>114</v>
      </c>
      <c r="C101" s="57" t="s">
        <v>2</v>
      </c>
      <c r="D101" s="179">
        <v>26</v>
      </c>
      <c r="E101" s="179" t="s">
        <v>175</v>
      </c>
      <c r="F101" s="179">
        <v>32</v>
      </c>
      <c r="G101" s="117">
        <f t="shared" si="9"/>
        <v>29</v>
      </c>
      <c r="H101" s="91">
        <f t="shared" si="10"/>
        <v>29</v>
      </c>
      <c r="I101" s="91">
        <v>24</v>
      </c>
      <c r="J101" s="111">
        <f t="shared" si="11"/>
        <v>120.83333333333333</v>
      </c>
      <c r="K101" s="89"/>
      <c r="L101" s="6"/>
    </row>
    <row r="102" spans="1:12" ht="21" customHeight="1" x14ac:dyDescent="0.2">
      <c r="A102" s="33">
        <v>100</v>
      </c>
      <c r="B102" s="68" t="s">
        <v>86</v>
      </c>
      <c r="C102" s="57" t="s">
        <v>2</v>
      </c>
      <c r="D102" s="179">
        <v>225</v>
      </c>
      <c r="E102" s="179">
        <v>210</v>
      </c>
      <c r="F102" s="179">
        <v>240</v>
      </c>
      <c r="G102" s="117">
        <f t="shared" si="9"/>
        <v>225</v>
      </c>
      <c r="H102" s="91">
        <f t="shared" si="10"/>
        <v>225</v>
      </c>
      <c r="I102" s="91">
        <v>232.5</v>
      </c>
      <c r="J102" s="111">
        <f t="shared" si="11"/>
        <v>96.774193548387103</v>
      </c>
      <c r="K102" s="89"/>
      <c r="L102" s="6"/>
    </row>
    <row r="103" spans="1:12" ht="21" customHeight="1" x14ac:dyDescent="0.2">
      <c r="A103" s="33">
        <v>101</v>
      </c>
      <c r="B103" s="68" t="s">
        <v>40</v>
      </c>
      <c r="C103" s="57" t="s">
        <v>2</v>
      </c>
      <c r="D103" s="179">
        <v>180</v>
      </c>
      <c r="E103" s="179">
        <v>200</v>
      </c>
      <c r="F103" s="179"/>
      <c r="G103" s="117">
        <f t="shared" si="9"/>
        <v>190</v>
      </c>
      <c r="H103" s="91">
        <f t="shared" si="10"/>
        <v>190</v>
      </c>
      <c r="I103" s="91">
        <v>223.33333333333334</v>
      </c>
      <c r="J103" s="111">
        <f t="shared" si="11"/>
        <v>85.074626865671647</v>
      </c>
      <c r="K103" s="89"/>
      <c r="L103" s="6"/>
    </row>
    <row r="104" spans="1:12" ht="21" customHeight="1" x14ac:dyDescent="0.2">
      <c r="A104" s="33">
        <v>102</v>
      </c>
      <c r="B104" s="68" t="s">
        <v>115</v>
      </c>
      <c r="C104" s="57" t="s">
        <v>2</v>
      </c>
      <c r="D104" s="179">
        <v>1020</v>
      </c>
      <c r="E104" s="179">
        <v>615</v>
      </c>
      <c r="F104" s="179">
        <v>625</v>
      </c>
      <c r="G104" s="117">
        <f t="shared" si="9"/>
        <v>753.33333333333337</v>
      </c>
      <c r="H104" s="91">
        <f t="shared" si="10"/>
        <v>753.33333333333337</v>
      </c>
      <c r="I104" s="91">
        <v>753</v>
      </c>
      <c r="J104" s="111">
        <f t="shared" si="11"/>
        <v>100.04426737494467</v>
      </c>
      <c r="K104" s="89"/>
      <c r="L104" s="6"/>
    </row>
    <row r="105" spans="1:12" ht="21" customHeight="1" x14ac:dyDescent="0.2">
      <c r="A105" s="33">
        <v>103</v>
      </c>
      <c r="B105" s="68" t="s">
        <v>131</v>
      </c>
      <c r="C105" s="57" t="s">
        <v>2</v>
      </c>
      <c r="D105" s="179">
        <v>485.71</v>
      </c>
      <c r="E105" s="179">
        <v>424</v>
      </c>
      <c r="F105" s="179">
        <v>375</v>
      </c>
      <c r="G105" s="117">
        <f t="shared" si="9"/>
        <v>428.23666666666668</v>
      </c>
      <c r="H105" s="91">
        <f t="shared" si="10"/>
        <v>428.23666666666668</v>
      </c>
      <c r="I105" s="91">
        <v>452.5</v>
      </c>
      <c r="J105" s="111">
        <f t="shared" si="11"/>
        <v>94.63793738489872</v>
      </c>
      <c r="K105" s="100"/>
    </row>
    <row r="106" spans="1:12" ht="21" customHeight="1" x14ac:dyDescent="0.2">
      <c r="A106" s="33">
        <v>104</v>
      </c>
      <c r="B106" s="68" t="s">
        <v>132</v>
      </c>
      <c r="C106" s="57" t="s">
        <v>2</v>
      </c>
      <c r="D106" s="179" t="s">
        <v>175</v>
      </c>
      <c r="E106" s="179">
        <v>490</v>
      </c>
      <c r="F106" s="179">
        <v>385</v>
      </c>
      <c r="G106" s="117">
        <f t="shared" si="9"/>
        <v>437.5</v>
      </c>
      <c r="H106" s="91">
        <f t="shared" si="10"/>
        <v>437.5</v>
      </c>
      <c r="I106" s="91">
        <v>452.5</v>
      </c>
      <c r="J106" s="111">
        <f t="shared" si="11"/>
        <v>96.685082872928177</v>
      </c>
      <c r="K106" s="100"/>
    </row>
    <row r="107" spans="1:12" ht="21" customHeight="1" x14ac:dyDescent="0.2">
      <c r="A107" s="33">
        <v>105</v>
      </c>
      <c r="B107" s="68" t="s">
        <v>87</v>
      </c>
      <c r="C107" s="57" t="s">
        <v>2</v>
      </c>
      <c r="D107" s="179"/>
      <c r="E107" s="186">
        <v>311</v>
      </c>
      <c r="F107" s="186"/>
      <c r="G107" s="117">
        <f t="shared" si="9"/>
        <v>311</v>
      </c>
      <c r="H107" s="91">
        <f t="shared" si="10"/>
        <v>311</v>
      </c>
      <c r="I107" s="91">
        <v>298</v>
      </c>
      <c r="J107" s="111">
        <f t="shared" si="11"/>
        <v>104.36241610738254</v>
      </c>
      <c r="K107" s="100"/>
    </row>
    <row r="108" spans="1:12" ht="21" customHeight="1" x14ac:dyDescent="0.2">
      <c r="A108" s="33">
        <v>106</v>
      </c>
      <c r="B108" s="68" t="s">
        <v>51</v>
      </c>
      <c r="C108" s="57" t="s">
        <v>2</v>
      </c>
      <c r="D108" s="179"/>
      <c r="E108" s="186"/>
      <c r="F108" s="179">
        <v>350</v>
      </c>
      <c r="G108" s="117">
        <f t="shared" si="9"/>
        <v>350</v>
      </c>
      <c r="H108" s="91">
        <f t="shared" si="10"/>
        <v>350</v>
      </c>
      <c r="I108" s="91">
        <v>280</v>
      </c>
      <c r="J108" s="157">
        <f t="shared" si="11"/>
        <v>125</v>
      </c>
      <c r="K108" s="100"/>
    </row>
    <row r="109" spans="1:12" ht="28.5" customHeight="1" x14ac:dyDescent="0.2">
      <c r="A109" s="33">
        <v>107</v>
      </c>
      <c r="B109" s="68" t="s">
        <v>116</v>
      </c>
      <c r="C109" s="57" t="s">
        <v>2</v>
      </c>
      <c r="D109" s="186"/>
      <c r="E109" s="179">
        <v>197.77</v>
      </c>
      <c r="F109" s="179"/>
      <c r="G109" s="117">
        <f t="shared" si="9"/>
        <v>197.77</v>
      </c>
      <c r="H109" s="91">
        <f t="shared" si="10"/>
        <v>197.77</v>
      </c>
      <c r="I109" s="91">
        <v>200</v>
      </c>
      <c r="J109" s="111">
        <f t="shared" si="11"/>
        <v>98.885000000000005</v>
      </c>
      <c r="K109" s="100"/>
    </row>
    <row r="110" spans="1:12" ht="21" customHeight="1" x14ac:dyDescent="0.2">
      <c r="A110" s="33">
        <v>108</v>
      </c>
      <c r="B110" s="68" t="s">
        <v>54</v>
      </c>
      <c r="C110" s="57" t="s">
        <v>2</v>
      </c>
      <c r="D110" s="179">
        <v>220</v>
      </c>
      <c r="E110" s="179"/>
      <c r="F110" s="179"/>
      <c r="G110" s="117">
        <f t="shared" si="9"/>
        <v>220</v>
      </c>
      <c r="H110" s="91">
        <f t="shared" si="10"/>
        <v>220</v>
      </c>
      <c r="I110" s="91">
        <v>230.965</v>
      </c>
      <c r="J110" s="111">
        <f t="shared" si="11"/>
        <v>95.252527439222391</v>
      </c>
      <c r="K110" s="100"/>
    </row>
    <row r="111" spans="1:12" ht="21" customHeight="1" x14ac:dyDescent="0.2">
      <c r="A111" s="33">
        <v>109</v>
      </c>
      <c r="B111" s="68" t="s">
        <v>117</v>
      </c>
      <c r="C111" s="57" t="s">
        <v>2</v>
      </c>
      <c r="D111" s="179">
        <v>325</v>
      </c>
      <c r="E111" s="179"/>
      <c r="F111" s="179" t="s">
        <v>175</v>
      </c>
      <c r="G111" s="117">
        <f t="shared" si="9"/>
        <v>325</v>
      </c>
      <c r="H111" s="91">
        <f t="shared" si="10"/>
        <v>325</v>
      </c>
      <c r="I111" s="91">
        <v>315.70999999999998</v>
      </c>
      <c r="J111" s="111">
        <f t="shared" si="11"/>
        <v>102.94257388109342</v>
      </c>
      <c r="K111" s="100"/>
    </row>
    <row r="112" spans="1:12" ht="21" customHeight="1" x14ac:dyDescent="0.2">
      <c r="A112" s="33">
        <v>110</v>
      </c>
      <c r="B112" s="68" t="s">
        <v>118</v>
      </c>
      <c r="C112" s="57" t="s">
        <v>2</v>
      </c>
      <c r="D112" s="179" t="s">
        <v>175</v>
      </c>
      <c r="E112" s="179" t="s">
        <v>175</v>
      </c>
      <c r="F112" s="179"/>
      <c r="G112" s="117" t="e">
        <f t="shared" si="9"/>
        <v>#DIV/0!</v>
      </c>
      <c r="H112" s="91" t="str">
        <f t="shared" si="10"/>
        <v/>
      </c>
      <c r="I112" s="91" t="s">
        <v>204</v>
      </c>
      <c r="J112" s="111" t="e">
        <f t="shared" si="11"/>
        <v>#VALUE!</v>
      </c>
      <c r="K112" s="100"/>
    </row>
    <row r="113" spans="1:11" ht="21" customHeight="1" x14ac:dyDescent="0.2">
      <c r="A113" s="33">
        <v>111</v>
      </c>
      <c r="B113" s="68" t="s">
        <v>56</v>
      </c>
      <c r="C113" s="57" t="s">
        <v>2</v>
      </c>
      <c r="D113" s="179" t="s">
        <v>175</v>
      </c>
      <c r="E113" s="179" t="s">
        <v>175</v>
      </c>
      <c r="F113" s="179"/>
      <c r="G113" s="117" t="e">
        <f t="shared" si="9"/>
        <v>#DIV/0!</v>
      </c>
      <c r="H113" s="91" t="str">
        <f t="shared" si="10"/>
        <v/>
      </c>
      <c r="I113" s="91" t="s">
        <v>204</v>
      </c>
      <c r="J113" s="111" t="e">
        <f t="shared" si="11"/>
        <v>#VALUE!</v>
      </c>
      <c r="K113" s="100"/>
    </row>
    <row r="114" spans="1:11" ht="21" customHeight="1" x14ac:dyDescent="0.2">
      <c r="A114" s="33">
        <v>112</v>
      </c>
      <c r="B114" s="86" t="s">
        <v>166</v>
      </c>
      <c r="C114" s="87" t="s">
        <v>61</v>
      </c>
      <c r="D114" s="179"/>
      <c r="E114" s="186">
        <v>2.76</v>
      </c>
      <c r="F114" s="186"/>
      <c r="G114" s="117">
        <f t="shared" si="9"/>
        <v>2.76</v>
      </c>
      <c r="H114" s="91">
        <f t="shared" si="10"/>
        <v>2.76</v>
      </c>
      <c r="I114" s="91">
        <v>2.4</v>
      </c>
      <c r="J114" s="111">
        <f t="shared" si="11"/>
        <v>114.99999999999999</v>
      </c>
      <c r="K114" s="100"/>
    </row>
    <row r="115" spans="1:11" ht="21" customHeight="1" x14ac:dyDescent="0.2">
      <c r="A115" s="33">
        <v>113</v>
      </c>
      <c r="B115" s="68" t="s">
        <v>57</v>
      </c>
      <c r="C115" s="57" t="s">
        <v>2</v>
      </c>
      <c r="D115" s="179">
        <v>1000</v>
      </c>
      <c r="E115" s="179"/>
      <c r="F115" s="179">
        <v>1033.33</v>
      </c>
      <c r="G115" s="117">
        <f t="shared" si="9"/>
        <v>1016.665</v>
      </c>
      <c r="H115" s="91">
        <f t="shared" si="10"/>
        <v>1016.665</v>
      </c>
      <c r="I115" s="91">
        <v>804</v>
      </c>
      <c r="J115" s="111">
        <f t="shared" si="11"/>
        <v>126.45087064676616</v>
      </c>
      <c r="K115" s="100"/>
    </row>
    <row r="116" spans="1:11" ht="21" customHeight="1" x14ac:dyDescent="0.2">
      <c r="A116" s="33">
        <v>114</v>
      </c>
      <c r="B116" s="68" t="s">
        <v>74</v>
      </c>
      <c r="C116" s="57" t="s">
        <v>2</v>
      </c>
      <c r="D116" s="179" t="s">
        <v>175</v>
      </c>
      <c r="E116" s="179" t="s">
        <v>175</v>
      </c>
      <c r="F116" s="179" t="s">
        <v>175</v>
      </c>
      <c r="G116" s="117" t="e">
        <f t="shared" ref="G116:G123" si="12">AVERAGEIF(D116:F116,"&gt;0")</f>
        <v>#DIV/0!</v>
      </c>
      <c r="H116" s="91" t="str">
        <f t="shared" ref="H116:H123" si="13">IFERROR(G116,"")</f>
        <v/>
      </c>
      <c r="I116" s="91" t="s">
        <v>204</v>
      </c>
      <c r="J116" s="111" t="e">
        <f t="shared" ref="J116:J122" si="14">H116/I116*100</f>
        <v>#VALUE!</v>
      </c>
      <c r="K116" s="100"/>
    </row>
    <row r="117" spans="1:11" ht="21" customHeight="1" x14ac:dyDescent="0.2">
      <c r="A117" s="33">
        <v>115</v>
      </c>
      <c r="B117" s="68" t="s">
        <v>38</v>
      </c>
      <c r="C117" s="57" t="s">
        <v>2</v>
      </c>
      <c r="D117" s="179" t="s">
        <v>175</v>
      </c>
      <c r="E117" s="186">
        <v>450</v>
      </c>
      <c r="F117" s="186"/>
      <c r="G117" s="117">
        <f t="shared" si="12"/>
        <v>450</v>
      </c>
      <c r="H117" s="91">
        <f t="shared" si="13"/>
        <v>450</v>
      </c>
      <c r="I117" s="91" t="s">
        <v>204</v>
      </c>
      <c r="J117" s="111" t="e">
        <f t="shared" si="14"/>
        <v>#VALUE!</v>
      </c>
      <c r="K117" s="100"/>
    </row>
    <row r="118" spans="1:11" ht="21" customHeight="1" x14ac:dyDescent="0.2">
      <c r="A118" s="33">
        <v>116</v>
      </c>
      <c r="B118" s="68" t="s">
        <v>119</v>
      </c>
      <c r="C118" s="57" t="s">
        <v>2</v>
      </c>
      <c r="D118" s="179"/>
      <c r="E118" s="179"/>
      <c r="F118" s="179"/>
      <c r="G118" s="117" t="e">
        <f t="shared" si="12"/>
        <v>#DIV/0!</v>
      </c>
      <c r="H118" s="91" t="str">
        <f t="shared" si="13"/>
        <v/>
      </c>
      <c r="I118" s="91">
        <v>384.33333333333331</v>
      </c>
      <c r="J118" s="111" t="e">
        <f t="shared" si="14"/>
        <v>#VALUE!</v>
      </c>
      <c r="K118" s="100"/>
    </row>
    <row r="119" spans="1:11" ht="21" customHeight="1" x14ac:dyDescent="0.2">
      <c r="A119" s="33">
        <v>117</v>
      </c>
      <c r="B119" s="68" t="s">
        <v>133</v>
      </c>
      <c r="C119" s="57" t="s">
        <v>2</v>
      </c>
      <c r="D119" s="179">
        <v>341</v>
      </c>
      <c r="E119" s="179">
        <v>360</v>
      </c>
      <c r="F119" s="179">
        <v>384</v>
      </c>
      <c r="G119" s="117">
        <f t="shared" si="12"/>
        <v>361.66666666666669</v>
      </c>
      <c r="H119" s="91">
        <f t="shared" si="13"/>
        <v>361.66666666666669</v>
      </c>
      <c r="I119" s="91">
        <v>361.66666666666669</v>
      </c>
      <c r="J119" s="111">
        <f t="shared" si="14"/>
        <v>100</v>
      </c>
      <c r="K119" s="100"/>
    </row>
    <row r="120" spans="1:11" ht="21" customHeight="1" x14ac:dyDescent="0.2">
      <c r="A120" s="33">
        <v>118</v>
      </c>
      <c r="B120" s="68" t="s">
        <v>48</v>
      </c>
      <c r="C120" s="57" t="s">
        <v>2</v>
      </c>
      <c r="D120" s="179">
        <v>1100</v>
      </c>
      <c r="E120" s="179">
        <v>1000</v>
      </c>
      <c r="F120" s="179">
        <v>1250</v>
      </c>
      <c r="G120" s="117">
        <f t="shared" si="12"/>
        <v>1116.6666666666667</v>
      </c>
      <c r="H120" s="91">
        <f t="shared" si="13"/>
        <v>1116.6666666666667</v>
      </c>
      <c r="I120" s="91">
        <v>1225.32</v>
      </c>
      <c r="J120" s="111">
        <f t="shared" si="14"/>
        <v>91.132656503335198</v>
      </c>
    </row>
    <row r="121" spans="1:11" ht="21" customHeight="1" x14ac:dyDescent="0.2">
      <c r="A121" s="33">
        <v>119</v>
      </c>
      <c r="B121" s="68" t="s">
        <v>47</v>
      </c>
      <c r="C121" s="57" t="s">
        <v>2</v>
      </c>
      <c r="D121" s="180">
        <v>955.55</v>
      </c>
      <c r="E121" s="180">
        <v>850</v>
      </c>
      <c r="F121" s="180">
        <v>980</v>
      </c>
      <c r="G121" s="117">
        <f t="shared" si="12"/>
        <v>928.51666666666677</v>
      </c>
      <c r="H121" s="91">
        <f t="shared" si="13"/>
        <v>928.51666666666677</v>
      </c>
      <c r="I121" s="91">
        <v>918.51666666666677</v>
      </c>
      <c r="J121" s="111">
        <f t="shared" si="14"/>
        <v>101.08871187240295</v>
      </c>
    </row>
    <row r="122" spans="1:11" ht="21" customHeight="1" x14ac:dyDescent="0.2">
      <c r="A122" s="33">
        <v>120</v>
      </c>
      <c r="B122" s="68" t="s">
        <v>120</v>
      </c>
      <c r="C122" s="57" t="s">
        <v>2</v>
      </c>
      <c r="D122" s="180">
        <v>187.5</v>
      </c>
      <c r="E122" s="180">
        <v>225</v>
      </c>
      <c r="F122" s="180">
        <v>176</v>
      </c>
      <c r="G122" s="117">
        <f t="shared" si="12"/>
        <v>196.16666666666666</v>
      </c>
      <c r="H122" s="91">
        <f t="shared" si="13"/>
        <v>196.16666666666666</v>
      </c>
      <c r="I122" s="91">
        <v>166.25</v>
      </c>
      <c r="J122" s="111">
        <f t="shared" si="14"/>
        <v>117.99498746867168</v>
      </c>
    </row>
    <row r="123" spans="1:11" ht="21" customHeight="1" x14ac:dyDescent="0.25">
      <c r="A123" s="33">
        <v>121</v>
      </c>
      <c r="B123" s="55" t="s">
        <v>88</v>
      </c>
      <c r="C123" s="54" t="s">
        <v>61</v>
      </c>
      <c r="D123" s="182">
        <v>16.079999999999998</v>
      </c>
      <c r="E123" s="182">
        <v>15.23</v>
      </c>
      <c r="F123" s="182">
        <v>14</v>
      </c>
      <c r="G123" s="117">
        <f t="shared" si="12"/>
        <v>15.103333333333333</v>
      </c>
      <c r="H123" s="91">
        <f t="shared" si="13"/>
        <v>15.103333333333333</v>
      </c>
      <c r="I123" s="91">
        <v>17.78</v>
      </c>
      <c r="J123" s="111">
        <f>H123/I123*100</f>
        <v>84.945631796025495</v>
      </c>
    </row>
  </sheetData>
  <sortState ref="B3:J138">
    <sortCondition ref="B3"/>
  </sortState>
  <phoneticPr fontId="0" type="noConversion"/>
  <printOptions horizontalCentered="1" verticalCentered="1"/>
  <pageMargins left="0.59055118110236227" right="0" top="0.19685039370078741" bottom="0.51181102362204722" header="0.11811023622047245" footer="0.11811023622047245"/>
  <pageSetup paperSize="9" scale="76" orientation="landscape" r:id="rId1"/>
  <headerFooter alignWithMargins="0">
    <oddHeader>&amp;L&amp;9&amp;F&amp;C&amp;9&amp;P&amp;R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00B050"/>
  </sheetPr>
  <dimension ref="A1:L123"/>
  <sheetViews>
    <sheetView view="pageBreakPreview" zoomScale="80" zoomScaleNormal="90" zoomScaleSheetLayoutView="80" workbookViewId="0">
      <pane xSplit="2" ySplit="2" topLeftCell="C67" activePane="bottomRight" state="frozen"/>
      <selection activeCell="G18" sqref="G18"/>
      <selection pane="topRight" activeCell="G18" sqref="G18"/>
      <selection pane="bottomLeft" activeCell="G18" sqref="G18"/>
      <selection pane="bottomRight" activeCell="E83" sqref="E83"/>
    </sheetView>
  </sheetViews>
  <sheetFormatPr defaultColWidth="9" defaultRowHeight="21" customHeight="1" x14ac:dyDescent="0.2"/>
  <cols>
    <col min="1" max="1" width="6" style="13" customWidth="1"/>
    <col min="2" max="2" width="22.625" style="7" customWidth="1"/>
    <col min="3" max="3" width="9.625" style="7" customWidth="1"/>
    <col min="4" max="10" width="10.625" style="9" customWidth="1"/>
    <col min="11" max="11" width="9" style="73"/>
    <col min="12" max="12" width="11" style="9" customWidth="1"/>
    <col min="13" max="16384" width="9" style="6"/>
  </cols>
  <sheetData>
    <row r="1" spans="1:12" s="5" customFormat="1" ht="58.5" customHeight="1" x14ac:dyDescent="0.2">
      <c r="A1" s="12"/>
      <c r="B1" s="21" t="s">
        <v>69</v>
      </c>
      <c r="D1" s="12"/>
      <c r="E1" s="12"/>
      <c r="F1" s="12"/>
      <c r="G1" s="12"/>
      <c r="H1" s="12"/>
      <c r="I1" s="12"/>
      <c r="J1" s="10"/>
      <c r="K1" s="71"/>
      <c r="L1" s="10"/>
    </row>
    <row r="2" spans="1:12" s="11" customFormat="1" ht="99.75" customHeight="1" x14ac:dyDescent="0.2">
      <c r="A2" s="34"/>
      <c r="B2" s="23" t="s">
        <v>0</v>
      </c>
      <c r="C2" s="23" t="s">
        <v>1</v>
      </c>
      <c r="D2" s="82" t="s">
        <v>171</v>
      </c>
      <c r="E2" s="82" t="s">
        <v>172</v>
      </c>
      <c r="F2" s="82" t="s">
        <v>173</v>
      </c>
      <c r="H2" s="26" t="s">
        <v>3</v>
      </c>
      <c r="I2" s="108" t="s">
        <v>94</v>
      </c>
      <c r="J2" s="109" t="s">
        <v>72</v>
      </c>
      <c r="K2" s="75"/>
    </row>
    <row r="3" spans="1:12" s="11" customFormat="1" ht="24.95" customHeight="1" x14ac:dyDescent="0.2">
      <c r="A3" s="33">
        <v>1</v>
      </c>
      <c r="B3" s="55" t="s">
        <v>96</v>
      </c>
      <c r="C3" s="56" t="s">
        <v>2</v>
      </c>
      <c r="D3" s="167">
        <v>0</v>
      </c>
      <c r="E3" s="167">
        <v>0</v>
      </c>
      <c r="F3" s="167">
        <v>0</v>
      </c>
      <c r="G3" s="91" t="e">
        <f>AVERAGEIF(D3:F3,"&gt;0")</f>
        <v>#DIV/0!</v>
      </c>
      <c r="H3" s="91" t="str">
        <f t="shared" ref="H3:H29" si="0">IFERROR(G3,"")</f>
        <v/>
      </c>
      <c r="I3" s="91" t="s">
        <v>204</v>
      </c>
      <c r="J3" s="111" t="e">
        <f t="shared" ref="J3:J30" si="1">H3/I3*100</f>
        <v>#VALUE!</v>
      </c>
      <c r="K3" s="75"/>
    </row>
    <row r="4" spans="1:12" ht="24.95" customHeight="1" x14ac:dyDescent="0.2">
      <c r="A4" s="33">
        <v>2</v>
      </c>
      <c r="B4" s="55" t="s">
        <v>34</v>
      </c>
      <c r="C4" s="54" t="s">
        <v>2</v>
      </c>
      <c r="D4" s="167">
        <v>280.17</v>
      </c>
      <c r="E4" s="167">
        <v>0</v>
      </c>
      <c r="F4" s="167">
        <v>0</v>
      </c>
      <c r="G4" s="91">
        <f t="shared" ref="G4:G29" si="2">AVERAGEIF(D4:F4,"&gt;0")</f>
        <v>280.17</v>
      </c>
      <c r="H4" s="91">
        <f t="shared" si="0"/>
        <v>280.17</v>
      </c>
      <c r="I4" s="91">
        <v>290</v>
      </c>
      <c r="J4" s="111">
        <f t="shared" si="1"/>
        <v>96.610344827586218</v>
      </c>
      <c r="K4" s="70"/>
      <c r="L4" s="6"/>
    </row>
    <row r="5" spans="1:12" ht="24.95" customHeight="1" x14ac:dyDescent="0.2">
      <c r="A5" s="33">
        <v>3</v>
      </c>
      <c r="B5" s="55" t="s">
        <v>97</v>
      </c>
      <c r="C5" s="54" t="s">
        <v>2</v>
      </c>
      <c r="D5" s="167">
        <v>170</v>
      </c>
      <c r="E5" s="187">
        <v>239</v>
      </c>
      <c r="F5" s="187"/>
      <c r="G5" s="91">
        <f t="shared" si="2"/>
        <v>204.5</v>
      </c>
      <c r="H5" s="91">
        <f t="shared" si="0"/>
        <v>204.5</v>
      </c>
      <c r="I5" s="91">
        <v>254</v>
      </c>
      <c r="J5" s="111">
        <f t="shared" si="1"/>
        <v>80.511811023622045</v>
      </c>
      <c r="K5" s="70"/>
      <c r="L5" s="6"/>
    </row>
    <row r="6" spans="1:12" ht="24.95" customHeight="1" x14ac:dyDescent="0.2">
      <c r="A6" s="33">
        <v>4</v>
      </c>
      <c r="B6" s="84" t="s">
        <v>147</v>
      </c>
      <c r="C6" s="85" t="s">
        <v>2</v>
      </c>
      <c r="D6" s="167">
        <v>0</v>
      </c>
      <c r="E6" s="167">
        <v>0</v>
      </c>
      <c r="F6" s="167">
        <v>0</v>
      </c>
      <c r="G6" s="91" t="e">
        <f t="shared" si="2"/>
        <v>#DIV/0!</v>
      </c>
      <c r="H6" s="91" t="str">
        <f t="shared" si="0"/>
        <v/>
      </c>
      <c r="I6" s="91" t="s">
        <v>204</v>
      </c>
      <c r="J6" s="111" t="e">
        <f t="shared" si="1"/>
        <v>#VALUE!</v>
      </c>
      <c r="K6" s="70"/>
      <c r="L6" s="6"/>
    </row>
    <row r="7" spans="1:12" s="11" customFormat="1" ht="24.95" customHeight="1" x14ac:dyDescent="0.2">
      <c r="A7" s="33">
        <v>5</v>
      </c>
      <c r="B7" s="68" t="s">
        <v>122</v>
      </c>
      <c r="C7" s="57" t="s">
        <v>2</v>
      </c>
      <c r="D7" s="167">
        <v>199</v>
      </c>
      <c r="E7" s="167"/>
      <c r="F7" s="167">
        <v>0</v>
      </c>
      <c r="G7" s="91">
        <f t="shared" si="2"/>
        <v>199</v>
      </c>
      <c r="H7" s="91">
        <f t="shared" si="0"/>
        <v>199</v>
      </c>
      <c r="I7" s="91">
        <v>183.66666666666666</v>
      </c>
      <c r="J7" s="157">
        <f t="shared" si="1"/>
        <v>108.34845735027223</v>
      </c>
      <c r="K7" s="75"/>
    </row>
    <row r="8" spans="1:12" ht="24.95" customHeight="1" x14ac:dyDescent="0.2">
      <c r="A8" s="33">
        <v>6</v>
      </c>
      <c r="B8" s="68" t="s">
        <v>43</v>
      </c>
      <c r="C8" s="57" t="s">
        <v>2</v>
      </c>
      <c r="D8" s="169">
        <v>372</v>
      </c>
      <c r="E8" s="169">
        <v>286</v>
      </c>
      <c r="F8" s="169">
        <v>0</v>
      </c>
      <c r="G8" s="91">
        <f t="shared" si="2"/>
        <v>329</v>
      </c>
      <c r="H8" s="91">
        <f t="shared" si="0"/>
        <v>329</v>
      </c>
      <c r="I8" s="91">
        <v>324.26666666666665</v>
      </c>
      <c r="J8" s="111">
        <f t="shared" si="1"/>
        <v>101.45970394736842</v>
      </c>
      <c r="K8" s="70"/>
      <c r="L8" s="6"/>
    </row>
    <row r="9" spans="1:12" ht="24.95" customHeight="1" x14ac:dyDescent="0.2">
      <c r="A9" s="33">
        <v>7</v>
      </c>
      <c r="B9" s="68" t="s">
        <v>45</v>
      </c>
      <c r="C9" s="57" t="s">
        <v>2</v>
      </c>
      <c r="D9" s="169">
        <v>329</v>
      </c>
      <c r="E9" s="169">
        <v>213</v>
      </c>
      <c r="F9" s="169">
        <v>520</v>
      </c>
      <c r="G9" s="91">
        <f t="shared" si="2"/>
        <v>354</v>
      </c>
      <c r="H9" s="91">
        <f t="shared" si="0"/>
        <v>354</v>
      </c>
      <c r="I9" s="91">
        <v>343.33333333333331</v>
      </c>
      <c r="J9" s="111">
        <f t="shared" si="1"/>
        <v>103.10679611650487</v>
      </c>
      <c r="K9" s="70"/>
      <c r="L9" s="6"/>
    </row>
    <row r="10" spans="1:12" ht="24.95" customHeight="1" x14ac:dyDescent="0.2">
      <c r="A10" s="33">
        <v>8</v>
      </c>
      <c r="B10" s="68" t="s">
        <v>123</v>
      </c>
      <c r="C10" s="57" t="s">
        <v>2</v>
      </c>
      <c r="D10" s="169">
        <v>0</v>
      </c>
      <c r="E10" s="169">
        <v>0</v>
      </c>
      <c r="F10" s="168">
        <v>0</v>
      </c>
      <c r="G10" s="91" t="e">
        <f t="shared" si="2"/>
        <v>#DIV/0!</v>
      </c>
      <c r="H10" s="91" t="str">
        <f t="shared" si="0"/>
        <v/>
      </c>
      <c r="I10" s="91">
        <v>258.33333333333331</v>
      </c>
      <c r="J10" s="111" t="e">
        <f t="shared" si="1"/>
        <v>#VALUE!</v>
      </c>
      <c r="K10" s="76"/>
      <c r="L10" s="6"/>
    </row>
    <row r="11" spans="1:12" ht="24.95" customHeight="1" x14ac:dyDescent="0.2">
      <c r="A11" s="33">
        <v>9</v>
      </c>
      <c r="B11" s="68" t="s">
        <v>124</v>
      </c>
      <c r="C11" s="57" t="s">
        <v>2</v>
      </c>
      <c r="D11" s="169">
        <v>0</v>
      </c>
      <c r="E11" s="169">
        <v>0</v>
      </c>
      <c r="F11" s="169">
        <v>0</v>
      </c>
      <c r="G11" s="91" t="e">
        <f t="shared" si="2"/>
        <v>#DIV/0!</v>
      </c>
      <c r="H11" s="91" t="str">
        <f t="shared" si="0"/>
        <v/>
      </c>
      <c r="I11" s="91" t="s">
        <v>204</v>
      </c>
      <c r="J11" s="111" t="e">
        <f t="shared" si="1"/>
        <v>#VALUE!</v>
      </c>
      <c r="K11" s="70"/>
      <c r="L11" s="6"/>
    </row>
    <row r="12" spans="1:12" ht="24.95" customHeight="1" x14ac:dyDescent="0.2">
      <c r="A12" s="33">
        <v>10</v>
      </c>
      <c r="B12" s="68" t="s">
        <v>125</v>
      </c>
      <c r="C12" s="57" t="s">
        <v>89</v>
      </c>
      <c r="D12" s="169">
        <v>0</v>
      </c>
      <c r="E12" s="169">
        <v>22</v>
      </c>
      <c r="F12" s="169">
        <v>0</v>
      </c>
      <c r="G12" s="91">
        <f t="shared" si="2"/>
        <v>22</v>
      </c>
      <c r="H12" s="91">
        <f t="shared" si="0"/>
        <v>22</v>
      </c>
      <c r="I12" s="91">
        <v>20.333333333333332</v>
      </c>
      <c r="J12" s="111">
        <f t="shared" si="1"/>
        <v>108.19672131147541</v>
      </c>
      <c r="K12" s="70"/>
      <c r="L12" s="6"/>
    </row>
    <row r="13" spans="1:12" ht="24.95" customHeight="1" x14ac:dyDescent="0.2">
      <c r="A13" s="33">
        <v>11</v>
      </c>
      <c r="B13" s="68" t="s">
        <v>83</v>
      </c>
      <c r="C13" s="57" t="s">
        <v>2</v>
      </c>
      <c r="D13" s="169">
        <v>268</v>
      </c>
      <c r="E13" s="169">
        <v>310</v>
      </c>
      <c r="F13" s="169">
        <v>0</v>
      </c>
      <c r="G13" s="91">
        <f t="shared" si="2"/>
        <v>289</v>
      </c>
      <c r="H13" s="91">
        <f t="shared" si="0"/>
        <v>289</v>
      </c>
      <c r="I13" s="91" t="s">
        <v>204</v>
      </c>
      <c r="J13" s="111" t="e">
        <f t="shared" si="1"/>
        <v>#VALUE!</v>
      </c>
      <c r="K13" s="70"/>
      <c r="L13" s="6"/>
    </row>
    <row r="14" spans="1:12" ht="24.95" customHeight="1" x14ac:dyDescent="0.2">
      <c r="A14" s="33">
        <v>12</v>
      </c>
      <c r="B14" s="68" t="s">
        <v>98</v>
      </c>
      <c r="C14" s="57" t="s">
        <v>2</v>
      </c>
      <c r="D14" s="169">
        <v>0</v>
      </c>
      <c r="E14" s="169">
        <v>0</v>
      </c>
      <c r="F14" s="169">
        <v>0</v>
      </c>
      <c r="G14" s="91" t="e">
        <f t="shared" si="2"/>
        <v>#DIV/0!</v>
      </c>
      <c r="H14" s="91" t="str">
        <f t="shared" si="0"/>
        <v/>
      </c>
      <c r="I14" s="91">
        <v>348</v>
      </c>
      <c r="J14" s="111" t="e">
        <f t="shared" si="1"/>
        <v>#VALUE!</v>
      </c>
      <c r="K14" s="70"/>
      <c r="L14" s="6"/>
    </row>
    <row r="15" spans="1:12" ht="24.95" customHeight="1" x14ac:dyDescent="0.2">
      <c r="A15" s="33">
        <v>13</v>
      </c>
      <c r="B15" s="68" t="s">
        <v>32</v>
      </c>
      <c r="C15" s="57" t="s">
        <v>2</v>
      </c>
      <c r="D15" s="187"/>
      <c r="E15" s="169">
        <v>0</v>
      </c>
      <c r="F15" s="169">
        <v>0</v>
      </c>
      <c r="G15" s="91" t="e">
        <f t="shared" si="2"/>
        <v>#DIV/0!</v>
      </c>
      <c r="H15" s="91" t="str">
        <f t="shared" si="0"/>
        <v/>
      </c>
      <c r="I15" s="91" t="s">
        <v>204</v>
      </c>
      <c r="J15" s="157" t="e">
        <f t="shared" si="1"/>
        <v>#VALUE!</v>
      </c>
      <c r="K15" s="70"/>
      <c r="L15" s="6"/>
    </row>
    <row r="16" spans="1:12" ht="24.95" customHeight="1" x14ac:dyDescent="0.2">
      <c r="A16" s="33">
        <v>14</v>
      </c>
      <c r="B16" s="68" t="s">
        <v>84</v>
      </c>
      <c r="C16" s="57" t="s">
        <v>2</v>
      </c>
      <c r="D16" s="169"/>
      <c r="E16" s="169">
        <v>210</v>
      </c>
      <c r="F16" s="169">
        <v>0</v>
      </c>
      <c r="G16" s="91">
        <f t="shared" si="2"/>
        <v>210</v>
      </c>
      <c r="H16" s="91">
        <f t="shared" si="0"/>
        <v>210</v>
      </c>
      <c r="I16" s="91">
        <v>210</v>
      </c>
      <c r="J16" s="111">
        <f t="shared" si="1"/>
        <v>100</v>
      </c>
      <c r="K16" s="70"/>
      <c r="L16" s="6"/>
    </row>
    <row r="17" spans="1:12" ht="24.95" customHeight="1" x14ac:dyDescent="0.2">
      <c r="A17" s="33">
        <v>15</v>
      </c>
      <c r="B17" s="68" t="s">
        <v>19</v>
      </c>
      <c r="C17" s="57" t="s">
        <v>2</v>
      </c>
      <c r="D17" s="187">
        <v>2150</v>
      </c>
      <c r="E17" s="169">
        <v>1980</v>
      </c>
      <c r="F17" s="169">
        <v>0</v>
      </c>
      <c r="G17" s="91">
        <f t="shared" si="2"/>
        <v>2065</v>
      </c>
      <c r="H17" s="91">
        <f t="shared" si="0"/>
        <v>2065</v>
      </c>
      <c r="I17" s="91">
        <v>2336</v>
      </c>
      <c r="J17" s="111">
        <f t="shared" si="1"/>
        <v>88.398972602739718</v>
      </c>
      <c r="K17" s="70"/>
      <c r="L17" s="6"/>
    </row>
    <row r="18" spans="1:12" ht="24.95" customHeight="1" x14ac:dyDescent="0.2">
      <c r="A18" s="33">
        <v>16</v>
      </c>
      <c r="B18" s="84" t="s">
        <v>148</v>
      </c>
      <c r="C18" s="85" t="s">
        <v>2</v>
      </c>
      <c r="D18" s="169">
        <v>0</v>
      </c>
      <c r="E18" s="169">
        <v>0</v>
      </c>
      <c r="F18" s="169">
        <v>0</v>
      </c>
      <c r="G18" s="91" t="e">
        <f t="shared" si="2"/>
        <v>#DIV/0!</v>
      </c>
      <c r="H18" s="91" t="str">
        <f t="shared" si="0"/>
        <v/>
      </c>
      <c r="I18" s="91" t="s">
        <v>204</v>
      </c>
      <c r="J18" s="111" t="e">
        <f t="shared" si="1"/>
        <v>#VALUE!</v>
      </c>
      <c r="K18" s="70"/>
      <c r="L18" s="6"/>
    </row>
    <row r="19" spans="1:12" ht="24.95" customHeight="1" x14ac:dyDescent="0.2">
      <c r="A19" s="33">
        <v>17</v>
      </c>
      <c r="B19" s="68" t="s">
        <v>53</v>
      </c>
      <c r="C19" s="57" t="s">
        <v>2</v>
      </c>
      <c r="D19" s="169">
        <v>141.25</v>
      </c>
      <c r="E19" s="168">
        <v>157.13999999999999</v>
      </c>
      <c r="F19" s="168">
        <v>154.76</v>
      </c>
      <c r="G19" s="91">
        <f t="shared" si="2"/>
        <v>151.04999999999998</v>
      </c>
      <c r="H19" s="91">
        <f t="shared" si="0"/>
        <v>151.04999999999998</v>
      </c>
      <c r="I19" s="91">
        <v>241</v>
      </c>
      <c r="J19" s="111">
        <f t="shared" si="1"/>
        <v>62.676348547717829</v>
      </c>
      <c r="K19" s="70"/>
      <c r="L19" s="6"/>
    </row>
    <row r="20" spans="1:12" ht="24.95" customHeight="1" x14ac:dyDescent="0.2">
      <c r="A20" s="33">
        <v>18</v>
      </c>
      <c r="B20" s="68" t="s">
        <v>60</v>
      </c>
      <c r="C20" s="57" t="s">
        <v>2</v>
      </c>
      <c r="D20" s="187"/>
      <c r="E20" s="169"/>
      <c r="F20" s="169"/>
      <c r="G20" s="91" t="e">
        <f t="shared" si="2"/>
        <v>#DIV/0!</v>
      </c>
      <c r="H20" s="91" t="str">
        <f t="shared" si="0"/>
        <v/>
      </c>
      <c r="I20" s="91" t="s">
        <v>204</v>
      </c>
      <c r="J20" s="111" t="e">
        <f t="shared" si="1"/>
        <v>#VALUE!</v>
      </c>
      <c r="K20" s="70"/>
      <c r="L20" s="6"/>
    </row>
    <row r="21" spans="1:12" ht="24.95" customHeight="1" x14ac:dyDescent="0.2">
      <c r="A21" s="33">
        <v>19</v>
      </c>
      <c r="B21" s="68" t="s">
        <v>99</v>
      </c>
      <c r="C21" s="57" t="s">
        <v>2</v>
      </c>
      <c r="D21" s="169"/>
      <c r="E21" s="169">
        <v>380</v>
      </c>
      <c r="F21" s="169">
        <v>0</v>
      </c>
      <c r="G21" s="91">
        <f t="shared" si="2"/>
        <v>380</v>
      </c>
      <c r="H21" s="91">
        <f t="shared" si="0"/>
        <v>380</v>
      </c>
      <c r="I21" s="91">
        <v>371</v>
      </c>
      <c r="J21" s="111">
        <f t="shared" si="1"/>
        <v>102.42587601078168</v>
      </c>
      <c r="K21" s="70"/>
      <c r="L21" s="6"/>
    </row>
    <row r="22" spans="1:12" ht="24.95" customHeight="1" x14ac:dyDescent="0.2">
      <c r="A22" s="33">
        <v>20</v>
      </c>
      <c r="B22" s="68" t="s">
        <v>39</v>
      </c>
      <c r="C22" s="57" t="s">
        <v>2</v>
      </c>
      <c r="D22" s="169">
        <v>0</v>
      </c>
      <c r="E22" s="169">
        <v>295</v>
      </c>
      <c r="F22" s="169">
        <v>0</v>
      </c>
      <c r="G22" s="91">
        <f t="shared" si="2"/>
        <v>295</v>
      </c>
      <c r="H22" s="91">
        <f t="shared" si="0"/>
        <v>295</v>
      </c>
      <c r="I22" s="91">
        <v>308</v>
      </c>
      <c r="J22" s="111">
        <f t="shared" si="1"/>
        <v>95.779220779220779</v>
      </c>
      <c r="K22" s="70"/>
      <c r="L22" s="6"/>
    </row>
    <row r="23" spans="1:12" ht="24.95" customHeight="1" x14ac:dyDescent="0.2">
      <c r="A23" s="33">
        <v>21</v>
      </c>
      <c r="B23" s="84" t="s">
        <v>149</v>
      </c>
      <c r="C23" s="83" t="s">
        <v>2</v>
      </c>
      <c r="D23" s="169">
        <v>144.4</v>
      </c>
      <c r="E23" s="169"/>
      <c r="F23" s="169">
        <v>181.18</v>
      </c>
      <c r="G23" s="91">
        <f t="shared" si="2"/>
        <v>162.79000000000002</v>
      </c>
      <c r="H23" s="91">
        <f t="shared" si="0"/>
        <v>162.79000000000002</v>
      </c>
      <c r="I23" s="91">
        <v>157.66666666666666</v>
      </c>
      <c r="J23" s="111">
        <f t="shared" si="1"/>
        <v>103.24947145877381</v>
      </c>
      <c r="K23" s="70"/>
      <c r="L23" s="6"/>
    </row>
    <row r="24" spans="1:12" ht="24.95" customHeight="1" x14ac:dyDescent="0.2">
      <c r="A24" s="33">
        <v>22</v>
      </c>
      <c r="B24" s="84" t="s">
        <v>150</v>
      </c>
      <c r="C24" s="83" t="s">
        <v>151</v>
      </c>
      <c r="D24" s="169"/>
      <c r="E24" s="187"/>
      <c r="F24" s="169"/>
      <c r="G24" s="91" t="e">
        <f t="shared" si="2"/>
        <v>#DIV/0!</v>
      </c>
      <c r="H24" s="91" t="str">
        <f t="shared" si="0"/>
        <v/>
      </c>
      <c r="I24" s="91" t="s">
        <v>204</v>
      </c>
      <c r="J24" s="111" t="e">
        <f t="shared" si="1"/>
        <v>#VALUE!</v>
      </c>
      <c r="K24" s="70"/>
      <c r="L24" s="6"/>
    </row>
    <row r="25" spans="1:12" ht="24.95" customHeight="1" x14ac:dyDescent="0.2">
      <c r="A25" s="33">
        <v>23</v>
      </c>
      <c r="B25" s="68" t="s">
        <v>16</v>
      </c>
      <c r="C25" s="57" t="s">
        <v>2</v>
      </c>
      <c r="D25" s="169">
        <v>236</v>
      </c>
      <c r="E25" s="169">
        <v>200</v>
      </c>
      <c r="F25" s="169">
        <v>0</v>
      </c>
      <c r="G25" s="91">
        <f t="shared" si="2"/>
        <v>218</v>
      </c>
      <c r="H25" s="91">
        <f t="shared" si="0"/>
        <v>218</v>
      </c>
      <c r="I25" s="91">
        <v>230</v>
      </c>
      <c r="J25" s="111">
        <f t="shared" si="1"/>
        <v>94.782608695652172</v>
      </c>
      <c r="K25" s="70"/>
      <c r="L25" s="6"/>
    </row>
    <row r="26" spans="1:12" s="8" customFormat="1" ht="24.95" customHeight="1" x14ac:dyDescent="0.2">
      <c r="A26" s="33">
        <v>24</v>
      </c>
      <c r="B26" s="68" t="s">
        <v>58</v>
      </c>
      <c r="C26" s="57" t="s">
        <v>2</v>
      </c>
      <c r="D26" s="169">
        <v>0</v>
      </c>
      <c r="E26" s="169">
        <v>0</v>
      </c>
      <c r="F26" s="169">
        <v>0</v>
      </c>
      <c r="G26" s="91" t="e">
        <f t="shared" si="2"/>
        <v>#DIV/0!</v>
      </c>
      <c r="H26" s="91" t="str">
        <f t="shared" si="0"/>
        <v/>
      </c>
      <c r="I26" s="91" t="s">
        <v>204</v>
      </c>
      <c r="J26" s="111" t="e">
        <f t="shared" si="1"/>
        <v>#VALUE!</v>
      </c>
      <c r="K26" s="77"/>
    </row>
    <row r="27" spans="1:12" s="8" customFormat="1" ht="24.95" customHeight="1" x14ac:dyDescent="0.2">
      <c r="A27" s="33">
        <v>25</v>
      </c>
      <c r="B27" s="84" t="s">
        <v>152</v>
      </c>
      <c r="C27" s="83" t="s">
        <v>2</v>
      </c>
      <c r="D27" s="169">
        <v>231</v>
      </c>
      <c r="E27" s="169"/>
      <c r="F27" s="169">
        <v>0</v>
      </c>
      <c r="G27" s="91">
        <f t="shared" si="2"/>
        <v>231</v>
      </c>
      <c r="H27" s="91">
        <f t="shared" si="0"/>
        <v>231</v>
      </c>
      <c r="I27" s="91">
        <v>231</v>
      </c>
      <c r="J27" s="111">
        <f t="shared" si="1"/>
        <v>100</v>
      </c>
      <c r="K27" s="77"/>
    </row>
    <row r="28" spans="1:12" s="8" customFormat="1" ht="24.95" customHeight="1" x14ac:dyDescent="0.2">
      <c r="A28" s="33">
        <v>26</v>
      </c>
      <c r="B28" s="68" t="s">
        <v>50</v>
      </c>
      <c r="C28" s="57" t="s">
        <v>2</v>
      </c>
      <c r="D28" s="169"/>
      <c r="E28" s="169">
        <v>45</v>
      </c>
      <c r="F28" s="169">
        <v>42</v>
      </c>
      <c r="G28" s="91">
        <f t="shared" si="2"/>
        <v>43.5</v>
      </c>
      <c r="H28" s="91">
        <f t="shared" si="0"/>
        <v>43.5</v>
      </c>
      <c r="I28" s="91">
        <v>45</v>
      </c>
      <c r="J28" s="111">
        <f t="shared" si="1"/>
        <v>96.666666666666671</v>
      </c>
      <c r="K28" s="77"/>
    </row>
    <row r="29" spans="1:12" ht="24.95" customHeight="1" x14ac:dyDescent="0.2">
      <c r="A29" s="33">
        <v>27</v>
      </c>
      <c r="B29" s="68" t="s">
        <v>126</v>
      </c>
      <c r="C29" s="57" t="s">
        <v>2</v>
      </c>
      <c r="D29" s="187">
        <v>40</v>
      </c>
      <c r="E29" s="187"/>
      <c r="F29" s="187">
        <v>41</v>
      </c>
      <c r="G29" s="91">
        <f t="shared" si="2"/>
        <v>40.5</v>
      </c>
      <c r="H29" s="91">
        <f t="shared" si="0"/>
        <v>40.5</v>
      </c>
      <c r="I29" s="91" t="s">
        <v>204</v>
      </c>
      <c r="J29" s="157" t="e">
        <f t="shared" si="1"/>
        <v>#VALUE!</v>
      </c>
      <c r="K29" s="70"/>
      <c r="L29" s="6"/>
    </row>
    <row r="30" spans="1:12" ht="24.95" customHeight="1" x14ac:dyDescent="0.2">
      <c r="A30" s="33">
        <v>28</v>
      </c>
      <c r="B30" s="68" t="s">
        <v>141</v>
      </c>
      <c r="C30" s="57" t="s">
        <v>89</v>
      </c>
      <c r="D30" s="169">
        <v>94</v>
      </c>
      <c r="E30" s="169">
        <v>103.38</v>
      </c>
      <c r="F30" s="169">
        <v>93</v>
      </c>
      <c r="G30" s="91">
        <f t="shared" ref="G30:G59" si="3">AVERAGEIF(D30:F30,"&gt;0")</f>
        <v>96.793333333333337</v>
      </c>
      <c r="H30" s="91">
        <f t="shared" ref="H30:H59" si="4">IFERROR(G30,"")</f>
        <v>96.793333333333337</v>
      </c>
      <c r="I30" s="91">
        <v>88.100000000000009</v>
      </c>
      <c r="J30" s="111">
        <f t="shared" si="1"/>
        <v>109.86757472569049</v>
      </c>
      <c r="K30" s="70"/>
      <c r="L30" s="6"/>
    </row>
    <row r="31" spans="1:12" ht="24.95" customHeight="1" x14ac:dyDescent="0.2">
      <c r="A31" s="33">
        <v>29</v>
      </c>
      <c r="B31" s="68" t="s">
        <v>41</v>
      </c>
      <c r="C31" s="57" t="s">
        <v>2</v>
      </c>
      <c r="D31" s="169">
        <v>0</v>
      </c>
      <c r="E31" s="187">
        <v>0</v>
      </c>
      <c r="F31" s="169">
        <v>0</v>
      </c>
      <c r="G31" s="91" t="e">
        <f t="shared" si="3"/>
        <v>#DIV/0!</v>
      </c>
      <c r="H31" s="91" t="str">
        <f t="shared" si="4"/>
        <v/>
      </c>
      <c r="I31" s="91" t="s">
        <v>204</v>
      </c>
      <c r="J31" s="111" t="e">
        <f t="shared" ref="J31:J58" si="5">H31/I31*100</f>
        <v>#VALUE!</v>
      </c>
      <c r="K31" s="70"/>
      <c r="L31" s="6"/>
    </row>
    <row r="32" spans="1:12" ht="24.95" customHeight="1" x14ac:dyDescent="0.2">
      <c r="A32" s="33">
        <v>30</v>
      </c>
      <c r="B32" s="68" t="s">
        <v>100</v>
      </c>
      <c r="C32" s="57" t="s">
        <v>2</v>
      </c>
      <c r="D32" s="169">
        <v>0</v>
      </c>
      <c r="E32" s="169">
        <v>0</v>
      </c>
      <c r="F32" s="169">
        <v>0</v>
      </c>
      <c r="G32" s="91" t="e">
        <f t="shared" si="3"/>
        <v>#DIV/0!</v>
      </c>
      <c r="H32" s="91" t="str">
        <f t="shared" si="4"/>
        <v/>
      </c>
      <c r="I32" s="91" t="s">
        <v>204</v>
      </c>
      <c r="J32" s="111" t="e">
        <f t="shared" si="5"/>
        <v>#VALUE!</v>
      </c>
      <c r="K32" s="70"/>
      <c r="L32" s="6"/>
    </row>
    <row r="33" spans="1:12" ht="24.95" customHeight="1" x14ac:dyDescent="0.2">
      <c r="A33" s="33">
        <v>31</v>
      </c>
      <c r="B33" s="68" t="s">
        <v>77</v>
      </c>
      <c r="C33" s="57" t="s">
        <v>2</v>
      </c>
      <c r="D33" s="169">
        <v>686</v>
      </c>
      <c r="E33" s="187">
        <v>420</v>
      </c>
      <c r="F33" s="187">
        <v>420</v>
      </c>
      <c r="G33" s="91">
        <f t="shared" si="3"/>
        <v>508.66666666666669</v>
      </c>
      <c r="H33" s="91">
        <f t="shared" si="4"/>
        <v>508.66666666666669</v>
      </c>
      <c r="I33" s="91">
        <v>615</v>
      </c>
      <c r="J33" s="111">
        <f t="shared" si="5"/>
        <v>82.710027100271006</v>
      </c>
      <c r="K33" s="70"/>
      <c r="L33" s="6"/>
    </row>
    <row r="34" spans="1:12" ht="24.95" customHeight="1" x14ac:dyDescent="0.2">
      <c r="A34" s="33">
        <v>32</v>
      </c>
      <c r="B34" s="68" t="s">
        <v>101</v>
      </c>
      <c r="C34" s="57" t="s">
        <v>2</v>
      </c>
      <c r="D34" s="170">
        <v>340</v>
      </c>
      <c r="E34" s="169">
        <v>390</v>
      </c>
      <c r="F34" s="169">
        <v>234</v>
      </c>
      <c r="G34" s="91">
        <f t="shared" si="3"/>
        <v>321.33333333333331</v>
      </c>
      <c r="H34" s="91">
        <f t="shared" si="4"/>
        <v>321.33333333333331</v>
      </c>
      <c r="I34" s="91">
        <v>337.33333333333331</v>
      </c>
      <c r="J34" s="111">
        <f t="shared" si="5"/>
        <v>95.256916996047437</v>
      </c>
      <c r="K34" s="70"/>
      <c r="L34" s="6"/>
    </row>
    <row r="35" spans="1:12" ht="24.95" customHeight="1" x14ac:dyDescent="0.2">
      <c r="A35" s="33">
        <v>33</v>
      </c>
      <c r="B35" s="68" t="s">
        <v>49</v>
      </c>
      <c r="C35" s="57" t="s">
        <v>2</v>
      </c>
      <c r="D35" s="169"/>
      <c r="E35" s="169">
        <v>373</v>
      </c>
      <c r="F35" s="169">
        <v>430</v>
      </c>
      <c r="G35" s="91">
        <f t="shared" si="3"/>
        <v>401.5</v>
      </c>
      <c r="H35" s="91">
        <f t="shared" si="4"/>
        <v>401.5</v>
      </c>
      <c r="I35" s="91">
        <v>360.2</v>
      </c>
      <c r="J35" s="111">
        <f t="shared" si="5"/>
        <v>111.46585230427542</v>
      </c>
      <c r="K35" s="70"/>
      <c r="L35" s="6"/>
    </row>
    <row r="36" spans="1:12" ht="24.95" customHeight="1" x14ac:dyDescent="0.2">
      <c r="A36" s="33">
        <v>34</v>
      </c>
      <c r="B36" s="68" t="s">
        <v>30</v>
      </c>
      <c r="C36" s="57" t="s">
        <v>2</v>
      </c>
      <c r="D36" s="169">
        <v>499</v>
      </c>
      <c r="E36" s="169">
        <v>0</v>
      </c>
      <c r="F36" s="169">
        <v>245</v>
      </c>
      <c r="G36" s="91">
        <f t="shared" si="3"/>
        <v>372</v>
      </c>
      <c r="H36" s="91">
        <f t="shared" si="4"/>
        <v>372</v>
      </c>
      <c r="I36" s="91" t="s">
        <v>204</v>
      </c>
      <c r="J36" s="111" t="e">
        <f t="shared" si="5"/>
        <v>#VALUE!</v>
      </c>
      <c r="K36" s="70"/>
      <c r="L36" s="6"/>
    </row>
    <row r="37" spans="1:12" ht="24.95" customHeight="1" x14ac:dyDescent="0.2">
      <c r="A37" s="33">
        <v>35</v>
      </c>
      <c r="B37" s="68" t="s">
        <v>127</v>
      </c>
      <c r="C37" s="57" t="s">
        <v>2</v>
      </c>
      <c r="D37" s="169"/>
      <c r="E37" s="169">
        <v>48.5</v>
      </c>
      <c r="F37" s="169">
        <v>48</v>
      </c>
      <c r="G37" s="91">
        <f t="shared" si="3"/>
        <v>48.25</v>
      </c>
      <c r="H37" s="91">
        <f t="shared" si="4"/>
        <v>48.25</v>
      </c>
      <c r="I37" s="91">
        <v>40.199999999999996</v>
      </c>
      <c r="J37" s="111">
        <f t="shared" si="5"/>
        <v>120.02487562189057</v>
      </c>
      <c r="K37" s="70"/>
      <c r="L37" s="6"/>
    </row>
    <row r="38" spans="1:12" ht="24.95" customHeight="1" x14ac:dyDescent="0.2">
      <c r="A38" s="33">
        <v>36</v>
      </c>
      <c r="B38" s="68" t="s">
        <v>28</v>
      </c>
      <c r="C38" s="57" t="s">
        <v>2</v>
      </c>
      <c r="D38" s="169">
        <v>39</v>
      </c>
      <c r="E38" s="169">
        <v>64.87</v>
      </c>
      <c r="F38" s="169">
        <v>65</v>
      </c>
      <c r="G38" s="91">
        <f t="shared" si="3"/>
        <v>56.29</v>
      </c>
      <c r="H38" s="91">
        <f t="shared" si="4"/>
        <v>56.29</v>
      </c>
      <c r="I38" s="91">
        <v>54.933333333333337</v>
      </c>
      <c r="J38" s="111">
        <f t="shared" si="5"/>
        <v>102.46966019417474</v>
      </c>
      <c r="K38" s="70"/>
      <c r="L38" s="6"/>
    </row>
    <row r="39" spans="1:12" ht="24.95" customHeight="1" x14ac:dyDescent="0.2">
      <c r="A39" s="33">
        <v>37</v>
      </c>
      <c r="B39" s="68" t="s">
        <v>21</v>
      </c>
      <c r="C39" s="57" t="s">
        <v>2</v>
      </c>
      <c r="D39" s="169">
        <v>72</v>
      </c>
      <c r="E39" s="169">
        <v>99.25</v>
      </c>
      <c r="F39" s="169"/>
      <c r="G39" s="91">
        <f t="shared" si="3"/>
        <v>85.625</v>
      </c>
      <c r="H39" s="91">
        <f t="shared" si="4"/>
        <v>85.625</v>
      </c>
      <c r="I39" s="91">
        <v>85</v>
      </c>
      <c r="J39" s="111">
        <f t="shared" si="5"/>
        <v>100.73529411764706</v>
      </c>
      <c r="K39" s="70"/>
      <c r="L39" s="6"/>
    </row>
    <row r="40" spans="1:12" ht="24.95" customHeight="1" x14ac:dyDescent="0.2">
      <c r="A40" s="33">
        <v>38</v>
      </c>
      <c r="B40" s="68" t="s">
        <v>137</v>
      </c>
      <c r="C40" s="57" t="s">
        <v>2</v>
      </c>
      <c r="D40" s="169">
        <v>0</v>
      </c>
      <c r="E40" s="169">
        <v>0</v>
      </c>
      <c r="F40" s="169">
        <v>0</v>
      </c>
      <c r="G40" s="91" t="e">
        <f t="shared" si="3"/>
        <v>#DIV/0!</v>
      </c>
      <c r="H40" s="91" t="str">
        <f t="shared" si="4"/>
        <v/>
      </c>
      <c r="I40" s="91" t="s">
        <v>204</v>
      </c>
      <c r="J40" s="111" t="e">
        <f t="shared" si="5"/>
        <v>#VALUE!</v>
      </c>
      <c r="K40" s="70"/>
      <c r="L40" s="6"/>
    </row>
    <row r="41" spans="1:12" ht="24.95" customHeight="1" x14ac:dyDescent="0.2">
      <c r="A41" s="33">
        <v>39</v>
      </c>
      <c r="B41" s="68" t="s">
        <v>22</v>
      </c>
      <c r="C41" s="57" t="s">
        <v>2</v>
      </c>
      <c r="D41" s="169">
        <v>55.5</v>
      </c>
      <c r="E41" s="169"/>
      <c r="F41" s="169">
        <v>55</v>
      </c>
      <c r="G41" s="91">
        <f t="shared" si="3"/>
        <v>55.25</v>
      </c>
      <c r="H41" s="91">
        <f t="shared" si="4"/>
        <v>55.25</v>
      </c>
      <c r="I41" s="91">
        <v>56.266666666666673</v>
      </c>
      <c r="J41" s="111">
        <f t="shared" si="5"/>
        <v>98.193127962085299</v>
      </c>
      <c r="K41" s="70"/>
      <c r="L41" s="6"/>
    </row>
    <row r="42" spans="1:12" ht="24.95" customHeight="1" x14ac:dyDescent="0.2">
      <c r="A42" s="33">
        <v>40</v>
      </c>
      <c r="B42" s="68" t="s">
        <v>23</v>
      </c>
      <c r="C42" s="57" t="s">
        <v>2</v>
      </c>
      <c r="D42" s="169">
        <v>39</v>
      </c>
      <c r="E42" s="169"/>
      <c r="F42" s="169">
        <v>55</v>
      </c>
      <c r="G42" s="91">
        <f t="shared" si="3"/>
        <v>47</v>
      </c>
      <c r="H42" s="91">
        <f t="shared" si="4"/>
        <v>47</v>
      </c>
      <c r="I42" s="91">
        <v>40</v>
      </c>
      <c r="J42" s="111">
        <f t="shared" si="5"/>
        <v>117.5</v>
      </c>
      <c r="K42" s="70"/>
      <c r="L42" s="6"/>
    </row>
    <row r="43" spans="1:12" ht="24.95" customHeight="1" x14ac:dyDescent="0.2">
      <c r="A43" s="33">
        <v>41</v>
      </c>
      <c r="B43" s="68" t="s">
        <v>27</v>
      </c>
      <c r="C43" s="57" t="s">
        <v>2</v>
      </c>
      <c r="D43" s="169">
        <v>41</v>
      </c>
      <c r="E43" s="169">
        <v>0</v>
      </c>
      <c r="F43" s="169">
        <v>0</v>
      </c>
      <c r="G43" s="91">
        <f t="shared" si="3"/>
        <v>41</v>
      </c>
      <c r="H43" s="91">
        <f t="shared" si="4"/>
        <v>41</v>
      </c>
      <c r="I43" s="91">
        <v>41</v>
      </c>
      <c r="J43" s="111">
        <f t="shared" si="5"/>
        <v>100</v>
      </c>
      <c r="K43" s="70"/>
      <c r="L43" s="6"/>
    </row>
    <row r="44" spans="1:12" ht="24.95" customHeight="1" x14ac:dyDescent="0.2">
      <c r="A44" s="33">
        <v>42</v>
      </c>
      <c r="B44" s="68" t="s">
        <v>26</v>
      </c>
      <c r="C44" s="57" t="s">
        <v>2</v>
      </c>
      <c r="D44" s="169">
        <v>58</v>
      </c>
      <c r="E44" s="169">
        <v>81.75</v>
      </c>
      <c r="F44" s="169">
        <v>56</v>
      </c>
      <c r="G44" s="91">
        <f t="shared" si="3"/>
        <v>65.25</v>
      </c>
      <c r="H44" s="91">
        <f t="shared" si="4"/>
        <v>65.25</v>
      </c>
      <c r="I44" s="91">
        <v>57.766666666666673</v>
      </c>
      <c r="J44" s="111">
        <f t="shared" si="5"/>
        <v>112.95441431044431</v>
      </c>
      <c r="K44" s="70"/>
      <c r="L44" s="6"/>
    </row>
    <row r="45" spans="1:12" ht="24.95" customHeight="1" x14ac:dyDescent="0.2">
      <c r="A45" s="33">
        <v>43</v>
      </c>
      <c r="B45" s="68" t="s">
        <v>24</v>
      </c>
      <c r="C45" s="57" t="s">
        <v>2</v>
      </c>
      <c r="D45" s="169">
        <v>136.5</v>
      </c>
      <c r="E45" s="169"/>
      <c r="F45" s="187">
        <v>160</v>
      </c>
      <c r="G45" s="91">
        <f t="shared" si="3"/>
        <v>148.25</v>
      </c>
      <c r="H45" s="91">
        <f t="shared" si="4"/>
        <v>148.25</v>
      </c>
      <c r="I45" s="91">
        <v>134</v>
      </c>
      <c r="J45" s="111">
        <f t="shared" si="5"/>
        <v>110.63432835820895</v>
      </c>
      <c r="K45" s="70"/>
      <c r="L45" s="6"/>
    </row>
    <row r="46" spans="1:12" ht="24.95" customHeight="1" x14ac:dyDescent="0.2">
      <c r="A46" s="33">
        <v>44</v>
      </c>
      <c r="B46" s="68" t="s">
        <v>29</v>
      </c>
      <c r="C46" s="57" t="s">
        <v>2</v>
      </c>
      <c r="D46" s="169">
        <v>0</v>
      </c>
      <c r="E46" s="169">
        <v>0</v>
      </c>
      <c r="F46" s="169">
        <v>0</v>
      </c>
      <c r="G46" s="91" t="e">
        <f t="shared" si="3"/>
        <v>#DIV/0!</v>
      </c>
      <c r="H46" s="91" t="str">
        <f t="shared" si="4"/>
        <v/>
      </c>
      <c r="I46" s="91" t="s">
        <v>204</v>
      </c>
      <c r="J46" s="111" t="e">
        <f t="shared" si="5"/>
        <v>#VALUE!</v>
      </c>
      <c r="K46" s="70"/>
      <c r="L46" s="6"/>
    </row>
    <row r="47" spans="1:12" ht="24.95" customHeight="1" x14ac:dyDescent="0.2">
      <c r="A47" s="33">
        <v>45</v>
      </c>
      <c r="B47" s="68" t="s">
        <v>25</v>
      </c>
      <c r="C47" s="57" t="s">
        <v>2</v>
      </c>
      <c r="D47" s="187">
        <v>39</v>
      </c>
      <c r="E47" s="187"/>
      <c r="F47" s="169"/>
      <c r="G47" s="91">
        <f t="shared" si="3"/>
        <v>39</v>
      </c>
      <c r="H47" s="91">
        <f t="shared" si="4"/>
        <v>39</v>
      </c>
      <c r="I47" s="91">
        <v>36</v>
      </c>
      <c r="J47" s="111">
        <f t="shared" si="5"/>
        <v>108.33333333333333</v>
      </c>
      <c r="K47" s="70"/>
      <c r="L47" s="6"/>
    </row>
    <row r="48" spans="1:12" ht="24.95" customHeight="1" x14ac:dyDescent="0.2">
      <c r="A48" s="33">
        <v>46</v>
      </c>
      <c r="B48" s="68" t="s">
        <v>73</v>
      </c>
      <c r="C48" s="57" t="s">
        <v>2</v>
      </c>
      <c r="D48" s="169"/>
      <c r="E48" s="169">
        <v>249</v>
      </c>
      <c r="F48" s="169">
        <v>249</v>
      </c>
      <c r="G48" s="91">
        <f t="shared" si="3"/>
        <v>249</v>
      </c>
      <c r="H48" s="91">
        <f t="shared" si="4"/>
        <v>249</v>
      </c>
      <c r="I48" s="91">
        <v>253.66666666666666</v>
      </c>
      <c r="J48" s="111">
        <f t="shared" si="5"/>
        <v>98.160315374507235</v>
      </c>
      <c r="K48" s="70"/>
      <c r="L48" s="6"/>
    </row>
    <row r="49" spans="1:12" ht="24.95" customHeight="1" x14ac:dyDescent="0.2">
      <c r="A49" s="33">
        <v>47</v>
      </c>
      <c r="B49" s="68" t="s">
        <v>37</v>
      </c>
      <c r="C49" s="57" t="s">
        <v>2</v>
      </c>
      <c r="D49" s="169">
        <v>0</v>
      </c>
      <c r="E49" s="169"/>
      <c r="F49" s="169">
        <v>0</v>
      </c>
      <c r="G49" s="91" t="e">
        <f t="shared" si="3"/>
        <v>#DIV/0!</v>
      </c>
      <c r="H49" s="91" t="str">
        <f t="shared" si="4"/>
        <v/>
      </c>
      <c r="I49" s="91" t="s">
        <v>204</v>
      </c>
      <c r="J49" s="111" t="e">
        <f t="shared" si="5"/>
        <v>#VALUE!</v>
      </c>
      <c r="K49" s="78"/>
      <c r="L49" s="6"/>
    </row>
    <row r="50" spans="1:12" ht="30.75" customHeight="1" x14ac:dyDescent="0.2">
      <c r="A50" s="33">
        <v>48</v>
      </c>
      <c r="B50" s="84" t="s">
        <v>153</v>
      </c>
      <c r="C50" s="83" t="s">
        <v>2</v>
      </c>
      <c r="D50" s="187"/>
      <c r="E50" s="169">
        <v>290</v>
      </c>
      <c r="F50" s="187">
        <v>308</v>
      </c>
      <c r="G50" s="91">
        <f t="shared" si="3"/>
        <v>299</v>
      </c>
      <c r="H50" s="91">
        <f t="shared" si="4"/>
        <v>299</v>
      </c>
      <c r="I50" s="91">
        <v>350</v>
      </c>
      <c r="J50" s="111">
        <f t="shared" si="5"/>
        <v>85.428571428571431</v>
      </c>
      <c r="K50" s="78"/>
      <c r="L50" s="6"/>
    </row>
    <row r="51" spans="1:12" ht="24.95" customHeight="1" x14ac:dyDescent="0.2">
      <c r="A51" s="33">
        <v>49</v>
      </c>
      <c r="B51" s="68" t="s">
        <v>59</v>
      </c>
      <c r="C51" s="57" t="s">
        <v>2</v>
      </c>
      <c r="D51" s="187">
        <v>2300</v>
      </c>
      <c r="E51" s="187"/>
      <c r="F51" s="169"/>
      <c r="G51" s="91">
        <f t="shared" si="3"/>
        <v>2300</v>
      </c>
      <c r="H51" s="91">
        <f t="shared" si="4"/>
        <v>2300</v>
      </c>
      <c r="I51" s="91">
        <v>2300</v>
      </c>
      <c r="J51" s="111">
        <f t="shared" si="5"/>
        <v>100</v>
      </c>
      <c r="K51" s="70"/>
      <c r="L51" s="6"/>
    </row>
    <row r="52" spans="1:12" ht="24.95" customHeight="1" x14ac:dyDescent="0.2">
      <c r="A52" s="33">
        <v>50</v>
      </c>
      <c r="B52" s="68" t="s">
        <v>102</v>
      </c>
      <c r="C52" s="57" t="s">
        <v>2</v>
      </c>
      <c r="D52" s="187">
        <v>270</v>
      </c>
      <c r="E52" s="169">
        <v>0</v>
      </c>
      <c r="F52" s="187">
        <v>268</v>
      </c>
      <c r="G52" s="91">
        <f t="shared" si="3"/>
        <v>269</v>
      </c>
      <c r="H52" s="91">
        <f t="shared" si="4"/>
        <v>269</v>
      </c>
      <c r="I52" s="91">
        <v>232</v>
      </c>
      <c r="J52" s="111">
        <f t="shared" si="5"/>
        <v>115.94827586206897</v>
      </c>
      <c r="K52" s="70"/>
      <c r="L52" s="6"/>
    </row>
    <row r="53" spans="1:12" ht="24.95" customHeight="1" x14ac:dyDescent="0.2">
      <c r="A53" s="33">
        <v>51</v>
      </c>
      <c r="B53" s="68" t="s">
        <v>103</v>
      </c>
      <c r="C53" s="57" t="s">
        <v>2</v>
      </c>
      <c r="D53" s="187">
        <v>52.5</v>
      </c>
      <c r="E53" s="169">
        <v>46</v>
      </c>
      <c r="F53" s="187">
        <v>46</v>
      </c>
      <c r="G53" s="91">
        <f t="shared" si="3"/>
        <v>48.166666666666664</v>
      </c>
      <c r="H53" s="91">
        <f t="shared" si="4"/>
        <v>48.166666666666664</v>
      </c>
      <c r="I53" s="91">
        <v>47.75</v>
      </c>
      <c r="J53" s="157">
        <f t="shared" si="5"/>
        <v>100.87260034904013</v>
      </c>
      <c r="K53" s="70"/>
      <c r="L53" s="6"/>
    </row>
    <row r="54" spans="1:12" ht="24.95" customHeight="1" x14ac:dyDescent="0.2">
      <c r="A54" s="33">
        <v>52</v>
      </c>
      <c r="B54" s="68" t="s">
        <v>104</v>
      </c>
      <c r="C54" s="57" t="s">
        <v>2</v>
      </c>
      <c r="D54" s="187">
        <v>63</v>
      </c>
      <c r="E54" s="187"/>
      <c r="F54" s="169">
        <v>60</v>
      </c>
      <c r="G54" s="91">
        <f t="shared" si="3"/>
        <v>61.5</v>
      </c>
      <c r="H54" s="91">
        <f t="shared" si="4"/>
        <v>61.5</v>
      </c>
      <c r="I54" s="91">
        <v>64</v>
      </c>
      <c r="J54" s="111">
        <f t="shared" si="5"/>
        <v>96.09375</v>
      </c>
      <c r="K54" s="70"/>
      <c r="L54" s="6"/>
    </row>
    <row r="55" spans="1:12" ht="24.95" customHeight="1" x14ac:dyDescent="0.2">
      <c r="A55" s="33">
        <v>53</v>
      </c>
      <c r="B55" s="68" t="s">
        <v>105</v>
      </c>
      <c r="C55" s="57" t="s">
        <v>2</v>
      </c>
      <c r="D55" s="169">
        <v>0</v>
      </c>
      <c r="E55" s="169">
        <v>0</v>
      </c>
      <c r="F55" s="169">
        <v>276</v>
      </c>
      <c r="G55" s="91">
        <f t="shared" si="3"/>
        <v>276</v>
      </c>
      <c r="H55" s="91">
        <f t="shared" si="4"/>
        <v>276</v>
      </c>
      <c r="I55" s="91">
        <v>305</v>
      </c>
      <c r="J55" s="111">
        <f t="shared" si="5"/>
        <v>90.491803278688522</v>
      </c>
      <c r="K55" s="70"/>
      <c r="L55" s="6"/>
    </row>
    <row r="56" spans="1:12" ht="24.95" customHeight="1" x14ac:dyDescent="0.2">
      <c r="A56" s="33">
        <v>54</v>
      </c>
      <c r="B56" s="68" t="s">
        <v>128</v>
      </c>
      <c r="C56" s="57" t="s">
        <v>2</v>
      </c>
      <c r="D56" s="169">
        <v>0</v>
      </c>
      <c r="E56" s="169">
        <v>0</v>
      </c>
      <c r="F56" s="169">
        <v>0</v>
      </c>
      <c r="G56" s="91" t="e">
        <f t="shared" si="3"/>
        <v>#DIV/0!</v>
      </c>
      <c r="H56" s="91" t="str">
        <f t="shared" si="4"/>
        <v/>
      </c>
      <c r="I56" s="91">
        <v>261.5</v>
      </c>
      <c r="J56" s="111" t="e">
        <f t="shared" si="5"/>
        <v>#VALUE!</v>
      </c>
      <c r="K56" s="70"/>
      <c r="L56" s="6"/>
    </row>
    <row r="57" spans="1:12" ht="24.95" customHeight="1" x14ac:dyDescent="0.2">
      <c r="A57" s="33">
        <v>55</v>
      </c>
      <c r="B57" s="68" t="s">
        <v>15</v>
      </c>
      <c r="C57" s="57" t="s">
        <v>89</v>
      </c>
      <c r="D57" s="187">
        <v>148.5</v>
      </c>
      <c r="E57" s="187"/>
      <c r="F57" s="169">
        <v>146</v>
      </c>
      <c r="G57" s="91">
        <f t="shared" si="3"/>
        <v>147.25</v>
      </c>
      <c r="H57" s="91">
        <f t="shared" si="4"/>
        <v>147.25</v>
      </c>
      <c r="I57" s="91">
        <v>145</v>
      </c>
      <c r="J57" s="111">
        <f t="shared" si="5"/>
        <v>101.55172413793103</v>
      </c>
      <c r="K57" s="70"/>
      <c r="L57" s="6"/>
    </row>
    <row r="58" spans="1:12" ht="24.95" customHeight="1" x14ac:dyDescent="0.2">
      <c r="A58" s="33">
        <v>56</v>
      </c>
      <c r="B58" s="68" t="s">
        <v>199</v>
      </c>
      <c r="C58" s="168" t="s">
        <v>2</v>
      </c>
      <c r="D58" s="169"/>
      <c r="E58" s="187">
        <v>0</v>
      </c>
      <c r="F58" s="187">
        <v>915</v>
      </c>
      <c r="G58" s="91">
        <f t="shared" si="3"/>
        <v>915</v>
      </c>
      <c r="H58" s="91">
        <f t="shared" si="4"/>
        <v>915</v>
      </c>
      <c r="I58" s="91">
        <v>870</v>
      </c>
      <c r="J58" s="117">
        <f t="shared" si="5"/>
        <v>105.17241379310344</v>
      </c>
      <c r="K58" s="70"/>
      <c r="L58" s="6"/>
    </row>
    <row r="59" spans="1:12" ht="24.95" customHeight="1" x14ac:dyDescent="0.2">
      <c r="A59" s="33">
        <v>57</v>
      </c>
      <c r="B59" s="68" t="s">
        <v>200</v>
      </c>
      <c r="C59" s="168" t="s">
        <v>2</v>
      </c>
      <c r="D59" s="169">
        <v>0</v>
      </c>
      <c r="E59" s="187"/>
      <c r="F59" s="187">
        <v>999</v>
      </c>
      <c r="G59" s="91">
        <f t="shared" si="3"/>
        <v>999</v>
      </c>
      <c r="H59" s="91">
        <f t="shared" si="4"/>
        <v>999</v>
      </c>
      <c r="I59" s="91">
        <v>1050</v>
      </c>
      <c r="J59" s="117">
        <f t="shared" ref="J59:J86" si="6">H59/I59*100</f>
        <v>95.142857142857139</v>
      </c>
      <c r="K59" s="70"/>
      <c r="L59" s="6"/>
    </row>
    <row r="60" spans="1:12" ht="24.95" customHeight="1" x14ac:dyDescent="0.2">
      <c r="A60" s="33">
        <v>58</v>
      </c>
      <c r="B60" s="68" t="s">
        <v>85</v>
      </c>
      <c r="C60" s="57" t="s">
        <v>2</v>
      </c>
      <c r="D60" s="169">
        <v>190</v>
      </c>
      <c r="E60" s="187">
        <v>89</v>
      </c>
      <c r="F60" s="169">
        <v>207</v>
      </c>
      <c r="G60" s="91">
        <f t="shared" ref="G60:G86" si="7">AVERAGEIF(D60:F60,"&gt;0")</f>
        <v>162</v>
      </c>
      <c r="H60" s="91">
        <f t="shared" ref="H60:H86" si="8">IFERROR(G60,"")</f>
        <v>162</v>
      </c>
      <c r="I60" s="91">
        <v>198</v>
      </c>
      <c r="J60" s="111">
        <f t="shared" si="6"/>
        <v>81.818181818181827</v>
      </c>
      <c r="K60" s="70"/>
      <c r="L60" s="6"/>
    </row>
    <row r="61" spans="1:12" ht="24.95" customHeight="1" x14ac:dyDescent="0.2">
      <c r="A61" s="33">
        <v>59</v>
      </c>
      <c r="B61" s="68" t="s">
        <v>106</v>
      </c>
      <c r="C61" s="57" t="s">
        <v>89</v>
      </c>
      <c r="D61" s="187">
        <v>92.22</v>
      </c>
      <c r="E61" s="187">
        <v>90.22</v>
      </c>
      <c r="F61" s="187">
        <v>69.5</v>
      </c>
      <c r="G61" s="91">
        <f t="shared" si="7"/>
        <v>83.98</v>
      </c>
      <c r="H61" s="91">
        <f t="shared" si="8"/>
        <v>83.98</v>
      </c>
      <c r="I61" s="91" t="s">
        <v>204</v>
      </c>
      <c r="J61" s="111" t="e">
        <f t="shared" si="6"/>
        <v>#VALUE!</v>
      </c>
      <c r="K61" s="70"/>
      <c r="L61" s="6"/>
    </row>
    <row r="62" spans="1:12" ht="24.95" customHeight="1" x14ac:dyDescent="0.2">
      <c r="A62" s="33">
        <v>60</v>
      </c>
      <c r="B62" s="68" t="s">
        <v>129</v>
      </c>
      <c r="C62" s="57" t="s">
        <v>2</v>
      </c>
      <c r="D62" s="169">
        <v>278.94</v>
      </c>
      <c r="E62" s="169">
        <v>278</v>
      </c>
      <c r="F62" s="169">
        <v>290</v>
      </c>
      <c r="G62" s="91">
        <f t="shared" si="7"/>
        <v>282.31333333333333</v>
      </c>
      <c r="H62" s="91">
        <f t="shared" si="8"/>
        <v>282.31333333333333</v>
      </c>
      <c r="I62" s="91">
        <v>283.66666666666669</v>
      </c>
      <c r="J62" s="111">
        <f t="shared" si="6"/>
        <v>99.522914218566385</v>
      </c>
      <c r="K62" s="70"/>
      <c r="L62" s="6"/>
    </row>
    <row r="63" spans="1:12" ht="24.95" customHeight="1" x14ac:dyDescent="0.2">
      <c r="A63" s="33">
        <v>61</v>
      </c>
      <c r="B63" s="68" t="s">
        <v>130</v>
      </c>
      <c r="C63" s="57" t="s">
        <v>2</v>
      </c>
      <c r="D63" s="169">
        <v>379.99</v>
      </c>
      <c r="E63" s="169">
        <v>370</v>
      </c>
      <c r="F63" s="169">
        <v>358.33</v>
      </c>
      <c r="G63" s="91">
        <f t="shared" si="7"/>
        <v>369.44</v>
      </c>
      <c r="H63" s="91">
        <f t="shared" si="8"/>
        <v>369.44</v>
      </c>
      <c r="I63" s="91">
        <v>331.33333333333331</v>
      </c>
      <c r="J63" s="111">
        <f t="shared" si="6"/>
        <v>111.5010060362173</v>
      </c>
      <c r="K63" s="70"/>
      <c r="L63" s="6"/>
    </row>
    <row r="64" spans="1:12" ht="24.95" customHeight="1" x14ac:dyDescent="0.2">
      <c r="A64" s="33">
        <v>62</v>
      </c>
      <c r="B64" s="68" t="s">
        <v>17</v>
      </c>
      <c r="C64" s="57" t="s">
        <v>2</v>
      </c>
      <c r="D64" s="169">
        <v>0</v>
      </c>
      <c r="E64" s="169">
        <v>0</v>
      </c>
      <c r="F64" s="169">
        <v>0</v>
      </c>
      <c r="G64" s="91" t="e">
        <f t="shared" si="7"/>
        <v>#DIV/0!</v>
      </c>
      <c r="H64" s="91" t="str">
        <f t="shared" si="8"/>
        <v/>
      </c>
      <c r="I64" s="91" t="s">
        <v>204</v>
      </c>
      <c r="J64" s="111" t="e">
        <f t="shared" si="6"/>
        <v>#VALUE!</v>
      </c>
      <c r="K64" s="70"/>
      <c r="L64" s="6"/>
    </row>
    <row r="65" spans="1:12" ht="24.95" customHeight="1" x14ac:dyDescent="0.2">
      <c r="A65" s="33">
        <v>63</v>
      </c>
      <c r="B65" s="68" t="s">
        <v>107</v>
      </c>
      <c r="C65" s="57" t="s">
        <v>2</v>
      </c>
      <c r="D65" s="169">
        <v>66</v>
      </c>
      <c r="E65" s="169">
        <v>45</v>
      </c>
      <c r="F65" s="169">
        <v>75</v>
      </c>
      <c r="G65" s="91">
        <f t="shared" si="7"/>
        <v>62</v>
      </c>
      <c r="H65" s="91">
        <f t="shared" si="8"/>
        <v>62</v>
      </c>
      <c r="I65" s="91">
        <v>56.75</v>
      </c>
      <c r="J65" s="157">
        <f t="shared" si="6"/>
        <v>109.25110132158591</v>
      </c>
      <c r="K65" s="70"/>
      <c r="L65" s="6"/>
    </row>
    <row r="66" spans="1:12" ht="24.95" customHeight="1" x14ac:dyDescent="0.2">
      <c r="A66" s="33">
        <v>64</v>
      </c>
      <c r="B66" s="84" t="s">
        <v>154</v>
      </c>
      <c r="C66" s="83" t="s">
        <v>2</v>
      </c>
      <c r="D66" s="169">
        <v>0</v>
      </c>
      <c r="E66" s="169">
        <v>0</v>
      </c>
      <c r="F66" s="169">
        <v>0</v>
      </c>
      <c r="G66" s="91" t="e">
        <f t="shared" si="7"/>
        <v>#DIV/0!</v>
      </c>
      <c r="H66" s="91" t="str">
        <f t="shared" si="8"/>
        <v/>
      </c>
      <c r="I66" s="91" t="s">
        <v>204</v>
      </c>
      <c r="J66" s="111" t="e">
        <f t="shared" si="6"/>
        <v>#VALUE!</v>
      </c>
      <c r="K66" s="70"/>
      <c r="L66" s="6"/>
    </row>
    <row r="67" spans="1:12" ht="24.95" customHeight="1" x14ac:dyDescent="0.2">
      <c r="A67" s="33">
        <v>65</v>
      </c>
      <c r="B67" s="68" t="s">
        <v>20</v>
      </c>
      <c r="C67" s="57" t="s">
        <v>2</v>
      </c>
      <c r="D67" s="169">
        <v>54.5</v>
      </c>
      <c r="E67" s="169">
        <v>53</v>
      </c>
      <c r="F67" s="169">
        <v>48.5</v>
      </c>
      <c r="G67" s="91">
        <f t="shared" si="7"/>
        <v>52</v>
      </c>
      <c r="H67" s="91">
        <f t="shared" si="8"/>
        <v>52</v>
      </c>
      <c r="I67" s="91">
        <v>53.333333333333336</v>
      </c>
      <c r="J67" s="111">
        <f t="shared" si="6"/>
        <v>97.5</v>
      </c>
      <c r="K67" s="70"/>
      <c r="L67" s="6"/>
    </row>
    <row r="68" spans="1:12" ht="24.95" customHeight="1" x14ac:dyDescent="0.2">
      <c r="A68" s="33">
        <v>66</v>
      </c>
      <c r="B68" s="68" t="s">
        <v>13</v>
      </c>
      <c r="C68" s="57" t="s">
        <v>2</v>
      </c>
      <c r="D68" s="169">
        <v>735</v>
      </c>
      <c r="E68" s="169">
        <v>0</v>
      </c>
      <c r="F68" s="169">
        <v>0</v>
      </c>
      <c r="G68" s="91">
        <f t="shared" si="7"/>
        <v>735</v>
      </c>
      <c r="H68" s="91">
        <f t="shared" si="8"/>
        <v>735</v>
      </c>
      <c r="I68" s="91" t="s">
        <v>204</v>
      </c>
      <c r="J68" s="111" t="e">
        <f t="shared" si="6"/>
        <v>#VALUE!</v>
      </c>
      <c r="K68" s="70"/>
      <c r="L68" s="6"/>
    </row>
    <row r="69" spans="1:12" ht="31.5" customHeight="1" x14ac:dyDescent="0.2">
      <c r="A69" s="33">
        <v>67</v>
      </c>
      <c r="B69" s="84" t="s">
        <v>155</v>
      </c>
      <c r="C69" s="83" t="s">
        <v>2</v>
      </c>
      <c r="D69" s="169">
        <v>520</v>
      </c>
      <c r="E69" s="169">
        <v>544</v>
      </c>
      <c r="F69" s="169">
        <v>439</v>
      </c>
      <c r="G69" s="91">
        <f t="shared" si="7"/>
        <v>501</v>
      </c>
      <c r="H69" s="91">
        <f t="shared" si="8"/>
        <v>501</v>
      </c>
      <c r="I69" s="91">
        <v>550</v>
      </c>
      <c r="J69" s="111">
        <f t="shared" si="6"/>
        <v>91.090909090909093</v>
      </c>
      <c r="K69" s="70"/>
      <c r="L69" s="6"/>
    </row>
    <row r="70" spans="1:12" ht="24.95" customHeight="1" x14ac:dyDescent="0.2">
      <c r="A70" s="33">
        <v>68</v>
      </c>
      <c r="B70" s="84" t="s">
        <v>156</v>
      </c>
      <c r="C70" s="83" t="s">
        <v>2</v>
      </c>
      <c r="D70" s="169">
        <v>0</v>
      </c>
      <c r="E70" s="169">
        <v>0</v>
      </c>
      <c r="F70" s="169">
        <v>0</v>
      </c>
      <c r="G70" s="91" t="e">
        <f t="shared" si="7"/>
        <v>#DIV/0!</v>
      </c>
      <c r="H70" s="91" t="str">
        <f t="shared" si="8"/>
        <v/>
      </c>
      <c r="I70" s="91" t="s">
        <v>204</v>
      </c>
      <c r="J70" s="111" t="e">
        <f t="shared" si="6"/>
        <v>#VALUE!</v>
      </c>
      <c r="K70" s="70"/>
      <c r="L70" s="6"/>
    </row>
    <row r="71" spans="1:12" ht="24.95" customHeight="1" x14ac:dyDescent="0.2">
      <c r="A71" s="33">
        <v>69</v>
      </c>
      <c r="B71" s="84" t="s">
        <v>157</v>
      </c>
      <c r="C71" s="83" t="s">
        <v>2</v>
      </c>
      <c r="D71" s="169">
        <v>145</v>
      </c>
      <c r="E71" s="169">
        <v>0</v>
      </c>
      <c r="F71" s="169">
        <v>0</v>
      </c>
      <c r="G71" s="91">
        <f t="shared" si="7"/>
        <v>145</v>
      </c>
      <c r="H71" s="91">
        <f t="shared" si="8"/>
        <v>145</v>
      </c>
      <c r="I71" s="91">
        <v>118.75</v>
      </c>
      <c r="J71" s="111">
        <f t="shared" si="6"/>
        <v>122.10526315789474</v>
      </c>
      <c r="K71" s="70"/>
      <c r="L71" s="6"/>
    </row>
    <row r="72" spans="1:12" ht="24.95" customHeight="1" x14ac:dyDescent="0.2">
      <c r="A72" s="33">
        <v>70</v>
      </c>
      <c r="B72" s="68" t="s">
        <v>139</v>
      </c>
      <c r="C72" s="57" t="s">
        <v>2</v>
      </c>
      <c r="D72" s="169">
        <v>0</v>
      </c>
      <c r="E72" s="169">
        <v>0</v>
      </c>
      <c r="F72" s="169">
        <v>0</v>
      </c>
      <c r="G72" s="91" t="e">
        <f t="shared" si="7"/>
        <v>#DIV/0!</v>
      </c>
      <c r="H72" s="91" t="str">
        <f t="shared" si="8"/>
        <v/>
      </c>
      <c r="I72" s="91">
        <v>143.5</v>
      </c>
      <c r="J72" s="111" t="e">
        <f t="shared" si="6"/>
        <v>#VALUE!</v>
      </c>
      <c r="K72" s="70"/>
      <c r="L72" s="6"/>
    </row>
    <row r="73" spans="1:12" ht="24.95" customHeight="1" x14ac:dyDescent="0.2">
      <c r="A73" s="33">
        <v>71</v>
      </c>
      <c r="B73" s="68" t="s">
        <v>75</v>
      </c>
      <c r="C73" s="57" t="s">
        <v>2</v>
      </c>
      <c r="D73" s="187">
        <v>0</v>
      </c>
      <c r="E73" s="187">
        <v>0</v>
      </c>
      <c r="F73" s="187">
        <v>0</v>
      </c>
      <c r="G73" s="91" t="e">
        <f t="shared" si="7"/>
        <v>#DIV/0!</v>
      </c>
      <c r="H73" s="91" t="str">
        <f t="shared" si="8"/>
        <v/>
      </c>
      <c r="I73" s="91" t="s">
        <v>204</v>
      </c>
      <c r="J73" s="111" t="e">
        <f t="shared" si="6"/>
        <v>#VALUE!</v>
      </c>
      <c r="K73" s="70"/>
      <c r="L73" s="6"/>
    </row>
    <row r="74" spans="1:12" ht="24.95" customHeight="1" x14ac:dyDescent="0.2">
      <c r="A74" s="33">
        <v>72</v>
      </c>
      <c r="B74" s="68" t="s">
        <v>108</v>
      </c>
      <c r="C74" s="57" t="s">
        <v>2</v>
      </c>
      <c r="D74" s="169">
        <v>0</v>
      </c>
      <c r="E74" s="169">
        <v>0</v>
      </c>
      <c r="F74" s="169">
        <v>0</v>
      </c>
      <c r="G74" s="91" t="e">
        <f t="shared" si="7"/>
        <v>#DIV/0!</v>
      </c>
      <c r="H74" s="91" t="str">
        <f t="shared" si="8"/>
        <v/>
      </c>
      <c r="I74" s="91" t="s">
        <v>204</v>
      </c>
      <c r="J74" s="111" t="e">
        <f t="shared" si="6"/>
        <v>#VALUE!</v>
      </c>
      <c r="K74" s="70"/>
      <c r="L74" s="6"/>
    </row>
    <row r="75" spans="1:12" ht="24.95" customHeight="1" x14ac:dyDescent="0.2">
      <c r="A75" s="33">
        <v>73</v>
      </c>
      <c r="B75" s="68" t="s">
        <v>55</v>
      </c>
      <c r="C75" s="57" t="s">
        <v>2</v>
      </c>
      <c r="D75" s="169">
        <v>0</v>
      </c>
      <c r="E75" s="187">
        <v>0</v>
      </c>
      <c r="F75" s="169"/>
      <c r="G75" s="91" t="e">
        <f t="shared" si="7"/>
        <v>#DIV/0!</v>
      </c>
      <c r="H75" s="91" t="str">
        <f t="shared" si="8"/>
        <v/>
      </c>
      <c r="I75" s="91" t="s">
        <v>204</v>
      </c>
      <c r="J75" s="111" t="e">
        <f t="shared" si="6"/>
        <v>#VALUE!</v>
      </c>
      <c r="K75" s="70"/>
      <c r="L75" s="6"/>
    </row>
    <row r="76" spans="1:12" ht="24.95" customHeight="1" x14ac:dyDescent="0.2">
      <c r="A76" s="33">
        <v>74</v>
      </c>
      <c r="B76" s="68" t="s">
        <v>52</v>
      </c>
      <c r="C76" s="57" t="s">
        <v>2</v>
      </c>
      <c r="D76" s="169">
        <v>299</v>
      </c>
      <c r="E76" s="169"/>
      <c r="F76" s="169">
        <v>299</v>
      </c>
      <c r="G76" s="91">
        <f t="shared" si="7"/>
        <v>299</v>
      </c>
      <c r="H76" s="91">
        <f t="shared" si="8"/>
        <v>299</v>
      </c>
      <c r="I76" s="91">
        <v>230.66666666666666</v>
      </c>
      <c r="J76" s="157">
        <f t="shared" si="6"/>
        <v>129.62427745664741</v>
      </c>
      <c r="K76" s="70"/>
      <c r="L76" s="6"/>
    </row>
    <row r="77" spans="1:12" ht="24.95" customHeight="1" x14ac:dyDescent="0.2">
      <c r="A77" s="33">
        <v>75</v>
      </c>
      <c r="B77" s="68" t="s">
        <v>109</v>
      </c>
      <c r="C77" s="57" t="s">
        <v>2</v>
      </c>
      <c r="D77" s="169">
        <v>235.13</v>
      </c>
      <c r="E77" s="169"/>
      <c r="F77" s="169">
        <v>235.13</v>
      </c>
      <c r="G77" s="91">
        <f t="shared" si="7"/>
        <v>235.13</v>
      </c>
      <c r="H77" s="91">
        <f t="shared" si="8"/>
        <v>235.13</v>
      </c>
      <c r="I77" s="91">
        <v>240</v>
      </c>
      <c r="J77" s="111">
        <f t="shared" si="6"/>
        <v>97.970833333333331</v>
      </c>
      <c r="K77" s="70"/>
      <c r="L77" s="6"/>
    </row>
    <row r="78" spans="1:12" ht="24.95" customHeight="1" x14ac:dyDescent="0.2">
      <c r="A78" s="33">
        <v>76</v>
      </c>
      <c r="B78" s="68" t="s">
        <v>110</v>
      </c>
      <c r="C78" s="57" t="s">
        <v>2</v>
      </c>
      <c r="D78" s="169">
        <v>0</v>
      </c>
      <c r="E78" s="187">
        <v>0</v>
      </c>
      <c r="F78" s="187">
        <v>0</v>
      </c>
      <c r="G78" s="91" t="e">
        <f t="shared" si="7"/>
        <v>#DIV/0!</v>
      </c>
      <c r="H78" s="91" t="str">
        <f t="shared" si="8"/>
        <v/>
      </c>
      <c r="I78" s="91" t="s">
        <v>204</v>
      </c>
      <c r="J78" s="157" t="e">
        <f t="shared" si="6"/>
        <v>#VALUE!</v>
      </c>
      <c r="K78" s="70"/>
      <c r="L78" s="6"/>
    </row>
    <row r="79" spans="1:12" ht="24.95" customHeight="1" x14ac:dyDescent="0.2">
      <c r="A79" s="33">
        <v>77</v>
      </c>
      <c r="B79" s="68" t="s">
        <v>14</v>
      </c>
      <c r="C79" s="57" t="s">
        <v>2</v>
      </c>
      <c r="D79" s="187">
        <v>0</v>
      </c>
      <c r="E79" s="169">
        <v>391</v>
      </c>
      <c r="F79" s="169">
        <v>344</v>
      </c>
      <c r="G79" s="91">
        <f t="shared" si="7"/>
        <v>367.5</v>
      </c>
      <c r="H79" s="91">
        <f t="shared" si="8"/>
        <v>367.5</v>
      </c>
      <c r="I79" s="91">
        <v>347.75</v>
      </c>
      <c r="J79" s="111">
        <f t="shared" si="6"/>
        <v>105.67936736161035</v>
      </c>
      <c r="K79" s="70"/>
      <c r="L79" s="6"/>
    </row>
    <row r="80" spans="1:12" ht="24.95" customHeight="1" x14ac:dyDescent="0.2">
      <c r="A80" s="33">
        <v>78</v>
      </c>
      <c r="B80" s="84" t="s">
        <v>158</v>
      </c>
      <c r="C80" s="83" t="s">
        <v>2</v>
      </c>
      <c r="D80" s="169">
        <v>218.9</v>
      </c>
      <c r="E80" s="169">
        <v>213</v>
      </c>
      <c r="F80" s="169">
        <v>0</v>
      </c>
      <c r="G80" s="91">
        <f t="shared" si="7"/>
        <v>215.95</v>
      </c>
      <c r="H80" s="91">
        <f t="shared" si="8"/>
        <v>215.95</v>
      </c>
      <c r="I80" s="91">
        <v>230</v>
      </c>
      <c r="J80" s="111">
        <f t="shared" si="6"/>
        <v>93.891304347826079</v>
      </c>
      <c r="K80" s="70"/>
      <c r="L80" s="6"/>
    </row>
    <row r="81" spans="1:12" ht="24.95" customHeight="1" x14ac:dyDescent="0.2">
      <c r="A81" s="33">
        <v>79</v>
      </c>
      <c r="B81" s="68" t="s">
        <v>42</v>
      </c>
      <c r="C81" s="57" t="s">
        <v>2</v>
      </c>
      <c r="D81" s="169">
        <v>177</v>
      </c>
      <c r="E81" s="169">
        <v>204</v>
      </c>
      <c r="F81" s="169">
        <v>203</v>
      </c>
      <c r="G81" s="91">
        <f t="shared" si="7"/>
        <v>194.66666666666666</v>
      </c>
      <c r="H81" s="91">
        <f t="shared" si="8"/>
        <v>194.66666666666666</v>
      </c>
      <c r="I81" s="91">
        <v>194.33333333333334</v>
      </c>
      <c r="J81" s="111">
        <f t="shared" si="6"/>
        <v>100.17152658662091</v>
      </c>
      <c r="K81" s="70"/>
      <c r="L81" s="6"/>
    </row>
    <row r="82" spans="1:12" ht="24.95" customHeight="1" x14ac:dyDescent="0.2">
      <c r="A82" s="33">
        <v>80</v>
      </c>
      <c r="B82" s="68" t="s">
        <v>44</v>
      </c>
      <c r="C82" s="57" t="s">
        <v>2</v>
      </c>
      <c r="D82" s="169"/>
      <c r="E82" s="169">
        <v>290</v>
      </c>
      <c r="F82" s="169">
        <v>225</v>
      </c>
      <c r="G82" s="91">
        <f t="shared" si="7"/>
        <v>257.5</v>
      </c>
      <c r="H82" s="91">
        <f t="shared" si="8"/>
        <v>257.5</v>
      </c>
      <c r="I82" s="91">
        <v>249.66666666666666</v>
      </c>
      <c r="J82" s="111">
        <f t="shared" si="6"/>
        <v>103.13751668891855</v>
      </c>
      <c r="K82" s="70"/>
      <c r="L82" s="6"/>
    </row>
    <row r="83" spans="1:12" ht="24.95" customHeight="1" x14ac:dyDescent="0.2">
      <c r="A83" s="33">
        <v>81</v>
      </c>
      <c r="B83" s="68" t="s">
        <v>33</v>
      </c>
      <c r="C83" s="57" t="s">
        <v>2</v>
      </c>
      <c r="D83" s="169">
        <v>213.33</v>
      </c>
      <c r="E83" s="169">
        <v>213.33</v>
      </c>
      <c r="F83" s="169">
        <v>157.5</v>
      </c>
      <c r="G83" s="91">
        <f t="shared" si="7"/>
        <v>194.72000000000003</v>
      </c>
      <c r="H83" s="91">
        <f t="shared" si="8"/>
        <v>194.72000000000003</v>
      </c>
      <c r="I83" s="91">
        <v>199</v>
      </c>
      <c r="J83" s="111">
        <f t="shared" si="6"/>
        <v>97.849246231155789</v>
      </c>
      <c r="K83" s="70"/>
      <c r="L83" s="6"/>
    </row>
    <row r="84" spans="1:12" ht="24.95" customHeight="1" x14ac:dyDescent="0.2">
      <c r="A84" s="33">
        <v>82</v>
      </c>
      <c r="B84" s="68" t="s">
        <v>46</v>
      </c>
      <c r="C84" s="57" t="s">
        <v>2</v>
      </c>
      <c r="D84" s="169">
        <v>275</v>
      </c>
      <c r="E84" s="187">
        <v>273</v>
      </c>
      <c r="F84" s="187">
        <v>281.3</v>
      </c>
      <c r="G84" s="91">
        <f t="shared" si="7"/>
        <v>276.43333333333334</v>
      </c>
      <c r="H84" s="91">
        <f t="shared" si="8"/>
        <v>276.43333333333334</v>
      </c>
      <c r="I84" s="91">
        <v>257.5</v>
      </c>
      <c r="J84" s="111">
        <f t="shared" si="6"/>
        <v>107.35275080906148</v>
      </c>
      <c r="K84" s="70"/>
      <c r="L84" s="6"/>
    </row>
    <row r="85" spans="1:12" ht="24.95" customHeight="1" x14ac:dyDescent="0.2">
      <c r="A85" s="33">
        <v>83</v>
      </c>
      <c r="B85" s="84" t="s">
        <v>159</v>
      </c>
      <c r="C85" s="85" t="s">
        <v>2</v>
      </c>
      <c r="D85" s="169">
        <v>0</v>
      </c>
      <c r="E85" s="169">
        <v>0</v>
      </c>
      <c r="F85" s="169">
        <v>0</v>
      </c>
      <c r="G85" s="91" t="e">
        <f t="shared" si="7"/>
        <v>#DIV/0!</v>
      </c>
      <c r="H85" s="91" t="str">
        <f t="shared" si="8"/>
        <v/>
      </c>
      <c r="I85" s="91" t="s">
        <v>204</v>
      </c>
      <c r="J85" s="111" t="e">
        <f t="shared" si="6"/>
        <v>#VALUE!</v>
      </c>
      <c r="K85" s="70"/>
      <c r="L85" s="6"/>
    </row>
    <row r="86" spans="1:12" ht="24.95" customHeight="1" x14ac:dyDescent="0.2">
      <c r="A86" s="33">
        <v>84</v>
      </c>
      <c r="B86" s="84" t="s">
        <v>160</v>
      </c>
      <c r="C86" s="85" t="s">
        <v>2</v>
      </c>
      <c r="D86" s="169">
        <v>0</v>
      </c>
      <c r="E86" s="169">
        <v>0</v>
      </c>
      <c r="F86" s="169">
        <v>0</v>
      </c>
      <c r="G86" s="91" t="e">
        <f t="shared" si="7"/>
        <v>#DIV/0!</v>
      </c>
      <c r="H86" s="91" t="str">
        <f t="shared" si="8"/>
        <v/>
      </c>
      <c r="I86" s="91" t="s">
        <v>204</v>
      </c>
      <c r="J86" s="111" t="e">
        <f t="shared" si="6"/>
        <v>#VALUE!</v>
      </c>
      <c r="K86" s="70"/>
      <c r="L86" s="6"/>
    </row>
    <row r="87" spans="1:12" ht="24.95" customHeight="1" x14ac:dyDescent="0.2">
      <c r="A87" s="33">
        <v>85</v>
      </c>
      <c r="B87" s="84" t="s">
        <v>161</v>
      </c>
      <c r="C87" s="85" t="s">
        <v>2</v>
      </c>
      <c r="D87" s="169">
        <v>0</v>
      </c>
      <c r="E87" s="169">
        <v>0</v>
      </c>
      <c r="F87" s="169">
        <v>0</v>
      </c>
      <c r="G87" s="91" t="e">
        <f t="shared" ref="G87:G115" si="9">AVERAGEIF(D87:F87,"&gt;0")</f>
        <v>#DIV/0!</v>
      </c>
      <c r="H87" s="91" t="str">
        <f t="shared" ref="H87:H115" si="10">IFERROR(G87,"")</f>
        <v/>
      </c>
      <c r="I87" s="91" t="s">
        <v>204</v>
      </c>
      <c r="J87" s="111" t="e">
        <f t="shared" ref="J87:J115" si="11">H87/I87*100</f>
        <v>#VALUE!</v>
      </c>
      <c r="K87" s="70"/>
      <c r="L87" s="6"/>
    </row>
    <row r="88" spans="1:12" ht="24.95" customHeight="1" x14ac:dyDescent="0.2">
      <c r="A88" s="33">
        <v>86</v>
      </c>
      <c r="B88" s="84" t="s">
        <v>162</v>
      </c>
      <c r="C88" s="85" t="s">
        <v>2</v>
      </c>
      <c r="D88" s="169">
        <v>0</v>
      </c>
      <c r="E88" s="169">
        <v>0</v>
      </c>
      <c r="F88" s="169">
        <v>0</v>
      </c>
      <c r="G88" s="91" t="e">
        <f t="shared" si="9"/>
        <v>#DIV/0!</v>
      </c>
      <c r="H88" s="91" t="str">
        <f t="shared" si="10"/>
        <v/>
      </c>
      <c r="I88" s="91" t="s">
        <v>204</v>
      </c>
      <c r="J88" s="111" t="e">
        <f t="shared" si="11"/>
        <v>#VALUE!</v>
      </c>
      <c r="K88" s="70"/>
      <c r="L88" s="6"/>
    </row>
    <row r="89" spans="1:12" ht="24.95" customHeight="1" x14ac:dyDescent="0.2">
      <c r="A89" s="33">
        <v>87</v>
      </c>
      <c r="B89" s="68" t="s">
        <v>138</v>
      </c>
      <c r="C89" s="57" t="s">
        <v>2</v>
      </c>
      <c r="D89" s="169"/>
      <c r="E89" s="169">
        <v>0</v>
      </c>
      <c r="F89" s="169">
        <v>0</v>
      </c>
      <c r="G89" s="91" t="e">
        <f t="shared" si="9"/>
        <v>#DIV/0!</v>
      </c>
      <c r="H89" s="91" t="str">
        <f t="shared" si="10"/>
        <v/>
      </c>
      <c r="I89" s="91" t="s">
        <v>204</v>
      </c>
      <c r="J89" s="111" t="e">
        <f t="shared" si="11"/>
        <v>#VALUE!</v>
      </c>
      <c r="K89" s="70"/>
      <c r="L89" s="6"/>
    </row>
    <row r="90" spans="1:12" ht="24.95" customHeight="1" x14ac:dyDescent="0.2">
      <c r="A90" s="33">
        <v>88</v>
      </c>
      <c r="B90" s="68" t="s">
        <v>76</v>
      </c>
      <c r="C90" s="57" t="s">
        <v>2</v>
      </c>
      <c r="D90" s="187"/>
      <c r="E90" s="187">
        <v>429</v>
      </c>
      <c r="F90" s="187">
        <v>576</v>
      </c>
      <c r="G90" s="91">
        <f t="shared" si="9"/>
        <v>502.5</v>
      </c>
      <c r="H90" s="91">
        <f t="shared" si="10"/>
        <v>502.5</v>
      </c>
      <c r="I90" s="91" t="s">
        <v>204</v>
      </c>
      <c r="J90" s="111" t="e">
        <f t="shared" si="11"/>
        <v>#VALUE!</v>
      </c>
      <c r="K90" s="70"/>
      <c r="L90" s="6"/>
    </row>
    <row r="91" spans="1:12" ht="24.95" customHeight="1" x14ac:dyDescent="0.2">
      <c r="A91" s="33">
        <v>89</v>
      </c>
      <c r="B91" s="68" t="s">
        <v>31</v>
      </c>
      <c r="C91" s="57" t="s">
        <v>2</v>
      </c>
      <c r="D91" s="169">
        <v>98</v>
      </c>
      <c r="E91" s="169">
        <v>112.5</v>
      </c>
      <c r="F91" s="187">
        <v>88.4</v>
      </c>
      <c r="G91" s="91">
        <f t="shared" si="9"/>
        <v>99.633333333333326</v>
      </c>
      <c r="H91" s="91">
        <f t="shared" si="10"/>
        <v>99.633333333333326</v>
      </c>
      <c r="I91" s="91">
        <v>95.2</v>
      </c>
      <c r="J91" s="111">
        <f t="shared" si="11"/>
        <v>104.65686274509802</v>
      </c>
      <c r="K91" s="70"/>
      <c r="L91" s="6"/>
    </row>
    <row r="92" spans="1:12" ht="24.95" customHeight="1" x14ac:dyDescent="0.2">
      <c r="A92" s="33">
        <v>90</v>
      </c>
      <c r="B92" s="68" t="s">
        <v>111</v>
      </c>
      <c r="C92" s="57" t="s">
        <v>2</v>
      </c>
      <c r="D92" s="187">
        <v>39</v>
      </c>
      <c r="E92" s="169">
        <v>30</v>
      </c>
      <c r="F92" s="187">
        <v>51</v>
      </c>
      <c r="G92" s="91">
        <f t="shared" si="9"/>
        <v>40</v>
      </c>
      <c r="H92" s="91">
        <f t="shared" si="10"/>
        <v>40</v>
      </c>
      <c r="I92" s="91">
        <v>48</v>
      </c>
      <c r="J92" s="111">
        <f t="shared" si="11"/>
        <v>83.333333333333343</v>
      </c>
      <c r="K92" s="70"/>
      <c r="L92" s="6"/>
    </row>
    <row r="93" spans="1:12" ht="24.95" customHeight="1" x14ac:dyDescent="0.2">
      <c r="A93" s="33">
        <v>91</v>
      </c>
      <c r="B93" s="84" t="s">
        <v>163</v>
      </c>
      <c r="C93" s="83" t="s">
        <v>2</v>
      </c>
      <c r="D93" s="169">
        <v>306</v>
      </c>
      <c r="E93" s="169">
        <v>306</v>
      </c>
      <c r="F93" s="169">
        <v>315</v>
      </c>
      <c r="G93" s="91">
        <f t="shared" si="9"/>
        <v>309</v>
      </c>
      <c r="H93" s="91">
        <f t="shared" si="10"/>
        <v>309</v>
      </c>
      <c r="I93" s="91">
        <v>316.66666666666669</v>
      </c>
      <c r="J93" s="111">
        <f t="shared" si="11"/>
        <v>97.578947368421041</v>
      </c>
      <c r="K93" s="70"/>
      <c r="L93" s="6"/>
    </row>
    <row r="94" spans="1:12" ht="24.95" customHeight="1" x14ac:dyDescent="0.2">
      <c r="A94" s="33">
        <v>92</v>
      </c>
      <c r="B94" s="68" t="s">
        <v>112</v>
      </c>
      <c r="C94" s="57" t="s">
        <v>2</v>
      </c>
      <c r="D94" s="169">
        <v>0</v>
      </c>
      <c r="E94" s="169">
        <v>0</v>
      </c>
      <c r="F94" s="169">
        <v>0</v>
      </c>
      <c r="G94" s="91" t="e">
        <f t="shared" si="9"/>
        <v>#DIV/0!</v>
      </c>
      <c r="H94" s="91" t="str">
        <f t="shared" si="10"/>
        <v/>
      </c>
      <c r="I94" s="91" t="s">
        <v>204</v>
      </c>
      <c r="J94" s="111" t="e">
        <f t="shared" si="11"/>
        <v>#VALUE!</v>
      </c>
      <c r="K94" s="70"/>
      <c r="L94" s="6"/>
    </row>
    <row r="95" spans="1:12" ht="24.95" customHeight="1" x14ac:dyDescent="0.2">
      <c r="A95" s="33">
        <v>93</v>
      </c>
      <c r="B95" s="68" t="s">
        <v>18</v>
      </c>
      <c r="C95" s="57" t="s">
        <v>2</v>
      </c>
      <c r="D95" s="169">
        <v>0</v>
      </c>
      <c r="E95" s="169">
        <v>0</v>
      </c>
      <c r="F95" s="169"/>
      <c r="G95" s="91" t="e">
        <f t="shared" si="9"/>
        <v>#DIV/0!</v>
      </c>
      <c r="H95" s="91" t="str">
        <f t="shared" si="10"/>
        <v/>
      </c>
      <c r="I95" s="91">
        <v>285</v>
      </c>
      <c r="J95" s="111" t="e">
        <f t="shared" si="11"/>
        <v>#VALUE!</v>
      </c>
      <c r="K95" s="70"/>
      <c r="L95" s="6"/>
    </row>
    <row r="96" spans="1:12" ht="24.95" customHeight="1" x14ac:dyDescent="0.2">
      <c r="A96" s="33">
        <v>94</v>
      </c>
      <c r="B96" s="68" t="s">
        <v>113</v>
      </c>
      <c r="C96" s="57" t="s">
        <v>2</v>
      </c>
      <c r="D96" s="169">
        <v>0</v>
      </c>
      <c r="E96" s="169">
        <v>0</v>
      </c>
      <c r="F96" s="169">
        <v>0</v>
      </c>
      <c r="G96" s="91" t="e">
        <f t="shared" si="9"/>
        <v>#DIV/0!</v>
      </c>
      <c r="H96" s="91" t="str">
        <f t="shared" si="10"/>
        <v/>
      </c>
      <c r="I96" s="91" t="s">
        <v>204</v>
      </c>
      <c r="J96" s="111" t="e">
        <f t="shared" si="11"/>
        <v>#VALUE!</v>
      </c>
      <c r="K96" s="70"/>
      <c r="L96" s="6"/>
    </row>
    <row r="97" spans="1:12" ht="27" customHeight="1" x14ac:dyDescent="0.2">
      <c r="A97" s="33">
        <v>95</v>
      </c>
      <c r="B97" s="84" t="s">
        <v>164</v>
      </c>
      <c r="C97" s="83" t="s">
        <v>61</v>
      </c>
      <c r="D97" s="169">
        <v>0</v>
      </c>
      <c r="E97" s="169">
        <v>0</v>
      </c>
      <c r="F97" s="169">
        <v>0</v>
      </c>
      <c r="G97" s="91" t="e">
        <f t="shared" si="9"/>
        <v>#DIV/0!</v>
      </c>
      <c r="H97" s="91" t="str">
        <f t="shared" si="10"/>
        <v/>
      </c>
      <c r="I97" s="91" t="s">
        <v>204</v>
      </c>
      <c r="J97" s="111" t="e">
        <f t="shared" si="11"/>
        <v>#VALUE!</v>
      </c>
      <c r="K97" s="70"/>
      <c r="L97" s="6"/>
    </row>
    <row r="98" spans="1:12" ht="28.5" customHeight="1" x14ac:dyDescent="0.2">
      <c r="A98" s="33">
        <v>96</v>
      </c>
      <c r="B98" s="84" t="s">
        <v>165</v>
      </c>
      <c r="C98" s="83" t="s">
        <v>61</v>
      </c>
      <c r="D98" s="169">
        <v>0</v>
      </c>
      <c r="E98" s="169">
        <v>0</v>
      </c>
      <c r="F98" s="169">
        <v>0</v>
      </c>
      <c r="G98" s="91" t="e">
        <f t="shared" si="9"/>
        <v>#DIV/0!</v>
      </c>
      <c r="H98" s="91" t="str">
        <f t="shared" si="10"/>
        <v/>
      </c>
      <c r="I98" s="91" t="s">
        <v>204</v>
      </c>
      <c r="J98" s="111" t="e">
        <f t="shared" si="11"/>
        <v>#VALUE!</v>
      </c>
      <c r="K98" s="70"/>
      <c r="L98" s="6"/>
    </row>
    <row r="99" spans="1:12" ht="21" customHeight="1" x14ac:dyDescent="0.2">
      <c r="A99" s="33">
        <v>97</v>
      </c>
      <c r="B99" s="68" t="s">
        <v>36</v>
      </c>
      <c r="C99" s="57" t="s">
        <v>61</v>
      </c>
      <c r="D99" s="169">
        <v>0</v>
      </c>
      <c r="E99" s="169">
        <v>0</v>
      </c>
      <c r="F99" s="169">
        <v>0</v>
      </c>
      <c r="G99" s="91" t="e">
        <f t="shared" si="9"/>
        <v>#DIV/0!</v>
      </c>
      <c r="H99" s="91" t="str">
        <f t="shared" si="10"/>
        <v/>
      </c>
      <c r="I99" s="91">
        <v>25.666666666666668</v>
      </c>
      <c r="J99" s="111" t="e">
        <f t="shared" si="11"/>
        <v>#VALUE!</v>
      </c>
      <c r="K99" s="70"/>
      <c r="L99" s="6"/>
    </row>
    <row r="100" spans="1:12" ht="21" customHeight="1" x14ac:dyDescent="0.2">
      <c r="A100" s="33">
        <v>98</v>
      </c>
      <c r="B100" s="68" t="s">
        <v>35</v>
      </c>
      <c r="C100" s="57" t="s">
        <v>61</v>
      </c>
      <c r="D100" s="169">
        <v>95</v>
      </c>
      <c r="E100" s="187">
        <v>100</v>
      </c>
      <c r="F100" s="187">
        <v>83.7</v>
      </c>
      <c r="G100" s="91">
        <f t="shared" si="9"/>
        <v>92.899999999999991</v>
      </c>
      <c r="H100" s="91">
        <f t="shared" si="10"/>
        <v>92.899999999999991</v>
      </c>
      <c r="I100" s="91">
        <v>94</v>
      </c>
      <c r="J100" s="111">
        <f t="shared" si="11"/>
        <v>98.829787234042541</v>
      </c>
      <c r="K100" s="70"/>
      <c r="L100" s="6"/>
    </row>
    <row r="101" spans="1:12" ht="27" customHeight="1" x14ac:dyDescent="0.2">
      <c r="A101" s="33">
        <v>99</v>
      </c>
      <c r="B101" s="68" t="s">
        <v>114</v>
      </c>
      <c r="C101" s="57" t="s">
        <v>2</v>
      </c>
      <c r="D101" s="169">
        <v>0</v>
      </c>
      <c r="E101" s="169">
        <v>0</v>
      </c>
      <c r="F101" s="169">
        <v>0</v>
      </c>
      <c r="G101" s="91" t="e">
        <f t="shared" si="9"/>
        <v>#DIV/0!</v>
      </c>
      <c r="H101" s="91" t="str">
        <f t="shared" si="10"/>
        <v/>
      </c>
      <c r="I101" s="91">
        <v>23.666666666666668</v>
      </c>
      <c r="J101" s="111" t="e">
        <f t="shared" si="11"/>
        <v>#VALUE!</v>
      </c>
      <c r="K101" s="70"/>
      <c r="L101" s="6"/>
    </row>
    <row r="102" spans="1:12" ht="33.75" customHeight="1" x14ac:dyDescent="0.2">
      <c r="A102" s="33">
        <v>100</v>
      </c>
      <c r="B102" s="68" t="s">
        <v>86</v>
      </c>
      <c r="C102" s="57" t="s">
        <v>2</v>
      </c>
      <c r="D102" s="169">
        <v>288</v>
      </c>
      <c r="E102" s="169">
        <v>0</v>
      </c>
      <c r="F102" s="169">
        <v>245</v>
      </c>
      <c r="G102" s="91">
        <f t="shared" si="9"/>
        <v>266.5</v>
      </c>
      <c r="H102" s="91">
        <f t="shared" si="10"/>
        <v>266.5</v>
      </c>
      <c r="I102" s="91">
        <v>180</v>
      </c>
      <c r="J102" s="111">
        <f t="shared" si="11"/>
        <v>148.05555555555557</v>
      </c>
      <c r="K102" s="70"/>
      <c r="L102" s="6"/>
    </row>
    <row r="103" spans="1:12" ht="21" customHeight="1" x14ac:dyDescent="0.2">
      <c r="A103" s="33">
        <v>101</v>
      </c>
      <c r="B103" s="68" t="s">
        <v>40</v>
      </c>
      <c r="C103" s="57" t="s">
        <v>2</v>
      </c>
      <c r="D103" s="169">
        <v>140</v>
      </c>
      <c r="E103" s="169">
        <v>175</v>
      </c>
      <c r="F103" s="169">
        <v>0</v>
      </c>
      <c r="G103" s="91">
        <f t="shared" si="9"/>
        <v>157.5</v>
      </c>
      <c r="H103" s="91">
        <f t="shared" si="10"/>
        <v>157.5</v>
      </c>
      <c r="I103" s="91">
        <v>141.44999999999999</v>
      </c>
      <c r="J103" s="111">
        <f t="shared" si="11"/>
        <v>111.34676564156946</v>
      </c>
    </row>
    <row r="104" spans="1:12" ht="27" customHeight="1" x14ac:dyDescent="0.2">
      <c r="A104" s="33">
        <v>102</v>
      </c>
      <c r="B104" s="68" t="s">
        <v>115</v>
      </c>
      <c r="C104" s="57" t="s">
        <v>2</v>
      </c>
      <c r="D104" s="169">
        <v>855</v>
      </c>
      <c r="E104" s="169">
        <v>740</v>
      </c>
      <c r="F104" s="169">
        <v>867.5</v>
      </c>
      <c r="G104" s="91">
        <f t="shared" si="9"/>
        <v>820.83333333333337</v>
      </c>
      <c r="H104" s="91">
        <f t="shared" si="10"/>
        <v>820.83333333333337</v>
      </c>
      <c r="I104" s="91">
        <v>868.33333333333337</v>
      </c>
      <c r="J104" s="111">
        <f t="shared" si="11"/>
        <v>94.529750479846456</v>
      </c>
    </row>
    <row r="105" spans="1:12" ht="21" customHeight="1" x14ac:dyDescent="0.2">
      <c r="A105" s="33">
        <v>103</v>
      </c>
      <c r="B105" s="68" t="s">
        <v>131</v>
      </c>
      <c r="C105" s="57" t="s">
        <v>2</v>
      </c>
      <c r="D105" s="169"/>
      <c r="E105" s="169">
        <v>428.57</v>
      </c>
      <c r="F105" s="169">
        <v>0</v>
      </c>
      <c r="G105" s="91">
        <f t="shared" si="9"/>
        <v>428.57</v>
      </c>
      <c r="H105" s="91">
        <f t="shared" si="10"/>
        <v>428.57</v>
      </c>
      <c r="I105" s="91">
        <v>454.66666666666669</v>
      </c>
      <c r="J105" s="111">
        <f t="shared" si="11"/>
        <v>94.260263929618759</v>
      </c>
    </row>
    <row r="106" spans="1:12" ht="29.25" customHeight="1" x14ac:dyDescent="0.2">
      <c r="A106" s="33">
        <v>104</v>
      </c>
      <c r="B106" s="68" t="s">
        <v>132</v>
      </c>
      <c r="C106" s="57" t="s">
        <v>2</v>
      </c>
      <c r="D106" s="169">
        <v>363</v>
      </c>
      <c r="E106" s="169">
        <v>356</v>
      </c>
      <c r="F106" s="169">
        <v>604</v>
      </c>
      <c r="G106" s="91">
        <f t="shared" si="9"/>
        <v>441</v>
      </c>
      <c r="H106" s="91">
        <f t="shared" si="10"/>
        <v>441</v>
      </c>
      <c r="I106" s="91">
        <v>477.5</v>
      </c>
      <c r="J106" s="111">
        <f t="shared" si="11"/>
        <v>92.356020942408378</v>
      </c>
    </row>
    <row r="107" spans="1:12" ht="21" customHeight="1" x14ac:dyDescent="0.2">
      <c r="A107" s="33">
        <v>105</v>
      </c>
      <c r="B107" s="68" t="s">
        <v>87</v>
      </c>
      <c r="C107" s="57" t="s">
        <v>2</v>
      </c>
      <c r="D107" s="187"/>
      <c r="E107" s="187">
        <v>264.5</v>
      </c>
      <c r="F107" s="169">
        <v>310.70999999999998</v>
      </c>
      <c r="G107" s="91">
        <f t="shared" si="9"/>
        <v>287.60500000000002</v>
      </c>
      <c r="H107" s="91">
        <f t="shared" si="10"/>
        <v>287.60500000000002</v>
      </c>
      <c r="I107" s="91">
        <v>264</v>
      </c>
      <c r="J107" s="111">
        <f t="shared" si="11"/>
        <v>108.94128787878789</v>
      </c>
    </row>
    <row r="108" spans="1:12" ht="29.25" customHeight="1" x14ac:dyDescent="0.2">
      <c r="A108" s="33">
        <v>106</v>
      </c>
      <c r="B108" s="68" t="s">
        <v>51</v>
      </c>
      <c r="C108" s="57" t="s">
        <v>2</v>
      </c>
      <c r="D108" s="169">
        <v>305</v>
      </c>
      <c r="E108" s="169">
        <v>312</v>
      </c>
      <c r="F108" s="169">
        <v>264.5</v>
      </c>
      <c r="G108" s="91">
        <f t="shared" si="9"/>
        <v>293.83333333333331</v>
      </c>
      <c r="H108" s="91">
        <f t="shared" si="10"/>
        <v>293.83333333333331</v>
      </c>
      <c r="I108" s="91">
        <v>263.33333333333331</v>
      </c>
      <c r="J108" s="157">
        <f t="shared" si="11"/>
        <v>111.58227848101265</v>
      </c>
    </row>
    <row r="109" spans="1:12" ht="28.5" customHeight="1" x14ac:dyDescent="0.2">
      <c r="A109" s="33">
        <v>107</v>
      </c>
      <c r="B109" s="68" t="s">
        <v>116</v>
      </c>
      <c r="C109" s="57" t="s">
        <v>2</v>
      </c>
      <c r="D109" s="169">
        <v>154.16</v>
      </c>
      <c r="E109" s="169">
        <v>177.61</v>
      </c>
      <c r="F109" s="169">
        <v>148.61000000000001</v>
      </c>
      <c r="G109" s="91">
        <f t="shared" si="9"/>
        <v>160.12666666666667</v>
      </c>
      <c r="H109" s="91">
        <f t="shared" si="10"/>
        <v>160.12666666666667</v>
      </c>
      <c r="I109" s="91">
        <v>177.33333333333334</v>
      </c>
      <c r="J109" s="111">
        <f t="shared" si="11"/>
        <v>90.296992481202992</v>
      </c>
    </row>
    <row r="110" spans="1:12" ht="21" customHeight="1" x14ac:dyDescent="0.2">
      <c r="A110" s="33">
        <v>108</v>
      </c>
      <c r="B110" s="68" t="s">
        <v>54</v>
      </c>
      <c r="C110" s="57" t="s">
        <v>2</v>
      </c>
      <c r="D110" s="169">
        <v>166.66</v>
      </c>
      <c r="E110" s="169">
        <v>226.31</v>
      </c>
      <c r="F110" s="169">
        <v>260</v>
      </c>
      <c r="G110" s="91">
        <f t="shared" si="9"/>
        <v>217.65666666666667</v>
      </c>
      <c r="H110" s="91">
        <f t="shared" si="10"/>
        <v>217.65666666666667</v>
      </c>
      <c r="I110" s="91">
        <v>218</v>
      </c>
      <c r="J110" s="111">
        <f t="shared" si="11"/>
        <v>99.842507645259943</v>
      </c>
    </row>
    <row r="111" spans="1:12" ht="21" customHeight="1" x14ac:dyDescent="0.2">
      <c r="A111" s="33">
        <v>109</v>
      </c>
      <c r="B111" s="68" t="s">
        <v>117</v>
      </c>
      <c r="C111" s="57" t="s">
        <v>2</v>
      </c>
      <c r="D111" s="169">
        <v>0</v>
      </c>
      <c r="E111" s="169">
        <v>324</v>
      </c>
      <c r="F111" s="169">
        <v>0</v>
      </c>
      <c r="G111" s="91">
        <f>AVERAGEIF(D111:F111,"&gt;0")</f>
        <v>324</v>
      </c>
      <c r="H111" s="91">
        <f>IFERROR(G111,"")</f>
        <v>324</v>
      </c>
      <c r="I111" s="91">
        <v>315</v>
      </c>
      <c r="J111" s="111">
        <f t="shared" si="11"/>
        <v>102.85714285714285</v>
      </c>
    </row>
    <row r="112" spans="1:12" ht="21" customHeight="1" x14ac:dyDescent="0.2">
      <c r="A112" s="33">
        <v>110</v>
      </c>
      <c r="B112" s="68" t="s">
        <v>118</v>
      </c>
      <c r="C112" s="57" t="s">
        <v>2</v>
      </c>
      <c r="D112" s="187"/>
      <c r="E112" s="169"/>
      <c r="F112" s="169">
        <v>78.180000000000007</v>
      </c>
      <c r="G112" s="91">
        <f>AVERAGEIF(D112:F112,"&gt;0")</f>
        <v>78.180000000000007</v>
      </c>
      <c r="H112" s="91">
        <f t="shared" si="10"/>
        <v>78.180000000000007</v>
      </c>
      <c r="I112" s="91">
        <v>72.73</v>
      </c>
      <c r="J112" s="111">
        <f t="shared" si="11"/>
        <v>107.4934689949127</v>
      </c>
    </row>
    <row r="113" spans="1:10" ht="21" customHeight="1" x14ac:dyDescent="0.2">
      <c r="A113" s="33">
        <v>111</v>
      </c>
      <c r="B113" s="68" t="s">
        <v>56</v>
      </c>
      <c r="C113" s="57" t="s">
        <v>2</v>
      </c>
      <c r="D113" s="169"/>
      <c r="E113" s="169"/>
      <c r="F113" s="187"/>
      <c r="G113" s="91" t="e">
        <f t="shared" si="9"/>
        <v>#DIV/0!</v>
      </c>
      <c r="H113" s="91" t="str">
        <f t="shared" si="10"/>
        <v/>
      </c>
      <c r="I113" s="91">
        <v>68.89</v>
      </c>
      <c r="J113" s="111" t="e">
        <f t="shared" si="11"/>
        <v>#VALUE!</v>
      </c>
    </row>
    <row r="114" spans="1:10" ht="21" customHeight="1" x14ac:dyDescent="0.2">
      <c r="A114" s="33">
        <v>112</v>
      </c>
      <c r="B114" s="86" t="s">
        <v>166</v>
      </c>
      <c r="C114" s="87" t="s">
        <v>61</v>
      </c>
      <c r="D114" s="169"/>
      <c r="E114" s="169">
        <v>2.62</v>
      </c>
      <c r="F114" s="169">
        <v>2.62</v>
      </c>
      <c r="G114" s="91">
        <f t="shared" si="9"/>
        <v>2.62</v>
      </c>
      <c r="H114" s="91">
        <f t="shared" si="10"/>
        <v>2.62</v>
      </c>
      <c r="I114" s="91">
        <v>2.6</v>
      </c>
      <c r="J114" s="111">
        <f t="shared" si="11"/>
        <v>100.76923076923077</v>
      </c>
    </row>
    <row r="115" spans="1:10" ht="21" customHeight="1" x14ac:dyDescent="0.2">
      <c r="A115" s="33">
        <v>113</v>
      </c>
      <c r="B115" s="68" t="s">
        <v>57</v>
      </c>
      <c r="C115" s="57" t="s">
        <v>2</v>
      </c>
      <c r="D115" s="169">
        <v>770</v>
      </c>
      <c r="E115" s="169">
        <v>950</v>
      </c>
      <c r="F115" s="187">
        <v>1309</v>
      </c>
      <c r="G115" s="91">
        <f t="shared" si="9"/>
        <v>1009.6666666666666</v>
      </c>
      <c r="H115" s="91">
        <f t="shared" si="10"/>
        <v>1009.6666666666666</v>
      </c>
      <c r="I115" s="91">
        <v>1198</v>
      </c>
      <c r="J115" s="111">
        <f t="shared" si="11"/>
        <v>84.279354479688365</v>
      </c>
    </row>
    <row r="116" spans="1:10" ht="21" customHeight="1" x14ac:dyDescent="0.2">
      <c r="A116" s="33">
        <v>114</v>
      </c>
      <c r="B116" s="68" t="s">
        <v>74</v>
      </c>
      <c r="C116" s="57" t="s">
        <v>2</v>
      </c>
      <c r="D116" s="169">
        <v>0</v>
      </c>
      <c r="E116" s="169">
        <v>0</v>
      </c>
      <c r="F116" s="169">
        <v>0</v>
      </c>
      <c r="G116" s="91" t="e">
        <f t="shared" ref="G116:G123" si="12">AVERAGEIF(D116:F116,"&gt;0")</f>
        <v>#DIV/0!</v>
      </c>
      <c r="H116" s="91" t="str">
        <f t="shared" ref="H116:H123" si="13">IFERROR(G116,"")</f>
        <v/>
      </c>
      <c r="I116" s="91" t="s">
        <v>204</v>
      </c>
      <c r="J116" s="111" t="e">
        <f t="shared" ref="J116:J123" si="14">H116/I116*100</f>
        <v>#VALUE!</v>
      </c>
    </row>
    <row r="117" spans="1:10" ht="21" customHeight="1" x14ac:dyDescent="0.2">
      <c r="A117" s="33">
        <v>115</v>
      </c>
      <c r="B117" s="68" t="s">
        <v>38</v>
      </c>
      <c r="C117" s="57" t="s">
        <v>2</v>
      </c>
      <c r="D117" s="169">
        <v>0</v>
      </c>
      <c r="E117" s="169">
        <v>0</v>
      </c>
      <c r="F117" s="169">
        <v>0</v>
      </c>
      <c r="G117" s="91" t="e">
        <f t="shared" si="12"/>
        <v>#DIV/0!</v>
      </c>
      <c r="H117" s="91" t="str">
        <f t="shared" si="13"/>
        <v/>
      </c>
      <c r="I117" s="91" t="s">
        <v>204</v>
      </c>
      <c r="J117" s="111" t="e">
        <f t="shared" si="14"/>
        <v>#VALUE!</v>
      </c>
    </row>
    <row r="118" spans="1:10" ht="21" customHeight="1" x14ac:dyDescent="0.2">
      <c r="A118" s="33">
        <v>116</v>
      </c>
      <c r="B118" s="68" t="s">
        <v>119</v>
      </c>
      <c r="C118" s="57" t="s">
        <v>2</v>
      </c>
      <c r="D118" s="169"/>
      <c r="E118" s="169"/>
      <c r="F118" s="169"/>
      <c r="G118" s="91" t="e">
        <f t="shared" si="12"/>
        <v>#DIV/0!</v>
      </c>
      <c r="H118" s="91" t="str">
        <f t="shared" si="13"/>
        <v/>
      </c>
      <c r="I118" s="91">
        <v>294.33333333333331</v>
      </c>
      <c r="J118" s="111" t="e">
        <f t="shared" si="14"/>
        <v>#VALUE!</v>
      </c>
    </row>
    <row r="119" spans="1:10" ht="21" customHeight="1" x14ac:dyDescent="0.2">
      <c r="A119" s="33">
        <v>117</v>
      </c>
      <c r="B119" s="68" t="s">
        <v>133</v>
      </c>
      <c r="C119" s="57" t="s">
        <v>2</v>
      </c>
      <c r="D119" s="169">
        <v>0</v>
      </c>
      <c r="E119" s="169">
        <v>0</v>
      </c>
      <c r="F119" s="169">
        <v>0</v>
      </c>
      <c r="G119" s="91" t="e">
        <f t="shared" si="12"/>
        <v>#DIV/0!</v>
      </c>
      <c r="H119" s="91" t="str">
        <f t="shared" si="13"/>
        <v/>
      </c>
      <c r="I119" s="91">
        <v>98</v>
      </c>
      <c r="J119" s="111" t="e">
        <f t="shared" si="14"/>
        <v>#VALUE!</v>
      </c>
    </row>
    <row r="120" spans="1:10" ht="21" customHeight="1" x14ac:dyDescent="0.2">
      <c r="A120" s="33">
        <v>118</v>
      </c>
      <c r="B120" s="68" t="s">
        <v>48</v>
      </c>
      <c r="C120" s="57" t="s">
        <v>2</v>
      </c>
      <c r="D120" s="169">
        <v>0</v>
      </c>
      <c r="E120" s="169">
        <v>0</v>
      </c>
      <c r="F120" s="169">
        <v>0</v>
      </c>
      <c r="G120" s="91" t="e">
        <f>AVERAGEIF(D120:F120,"&gt;0")</f>
        <v>#DIV/0!</v>
      </c>
      <c r="H120" s="91" t="str">
        <f t="shared" si="13"/>
        <v/>
      </c>
      <c r="I120" s="91" t="s">
        <v>204</v>
      </c>
      <c r="J120" s="111" t="e">
        <f t="shared" si="14"/>
        <v>#VALUE!</v>
      </c>
    </row>
    <row r="121" spans="1:10" ht="21" customHeight="1" x14ac:dyDescent="0.2">
      <c r="A121" s="33">
        <v>119</v>
      </c>
      <c r="B121" s="68" t="s">
        <v>47</v>
      </c>
      <c r="C121" s="57" t="s">
        <v>2</v>
      </c>
      <c r="D121" s="168">
        <v>950</v>
      </c>
      <c r="E121" s="168">
        <v>1000</v>
      </c>
      <c r="F121" s="168">
        <v>700</v>
      </c>
      <c r="G121" s="91">
        <f>AVERAGEIF(D121:F121,"&gt;0")</f>
        <v>883.33333333333337</v>
      </c>
      <c r="H121" s="91">
        <f t="shared" si="13"/>
        <v>883.33333333333337</v>
      </c>
      <c r="I121" s="91" t="s">
        <v>204</v>
      </c>
      <c r="J121" s="111" t="e">
        <f t="shared" si="14"/>
        <v>#VALUE!</v>
      </c>
    </row>
    <row r="122" spans="1:10" ht="21" customHeight="1" x14ac:dyDescent="0.2">
      <c r="A122" s="33">
        <v>120</v>
      </c>
      <c r="B122" s="68" t="s">
        <v>120</v>
      </c>
      <c r="C122" s="57" t="s">
        <v>2</v>
      </c>
      <c r="D122" s="83">
        <v>180</v>
      </c>
      <c r="E122" s="83">
        <v>130</v>
      </c>
      <c r="F122" s="168"/>
      <c r="G122" s="91">
        <f t="shared" si="12"/>
        <v>155</v>
      </c>
      <c r="H122" s="91">
        <f t="shared" si="13"/>
        <v>155</v>
      </c>
      <c r="I122" s="91">
        <v>160</v>
      </c>
      <c r="J122" s="111">
        <f t="shared" si="14"/>
        <v>96.875</v>
      </c>
    </row>
    <row r="123" spans="1:10" ht="21" customHeight="1" x14ac:dyDescent="0.2">
      <c r="A123" s="33">
        <v>121</v>
      </c>
      <c r="B123" s="55" t="s">
        <v>88</v>
      </c>
      <c r="C123" s="54" t="s">
        <v>61</v>
      </c>
      <c r="D123" s="132">
        <v>15.8</v>
      </c>
      <c r="E123" s="132"/>
      <c r="F123" s="132">
        <v>15.8</v>
      </c>
      <c r="G123" s="91">
        <f t="shared" si="12"/>
        <v>15.8</v>
      </c>
      <c r="H123" s="91">
        <f t="shared" si="13"/>
        <v>15.8</v>
      </c>
      <c r="I123" s="91">
        <v>12</v>
      </c>
      <c r="J123" s="157">
        <f t="shared" si="14"/>
        <v>131.66666666666666</v>
      </c>
    </row>
  </sheetData>
  <sortState ref="B3:J138">
    <sortCondition ref="B3"/>
  </sortState>
  <phoneticPr fontId="0" type="noConversion"/>
  <printOptions horizontalCentered="1" verticalCentered="1"/>
  <pageMargins left="0.59055118110236227" right="0" top="0.19685039370078741" bottom="0.51181102362204722" header="0.11811023622047245" footer="0.11811023622047245"/>
  <pageSetup paperSize="9" scale="75" orientation="landscape" r:id="rId1"/>
  <headerFooter alignWithMargins="0">
    <oddHeader>&amp;L&amp;9&amp;F&amp;C&amp;9&amp;P&amp;R</oddHeader>
  </headerFooter>
  <rowBreaks count="2" manualBreakCount="2">
    <brk id="74" max="9" man="1"/>
    <brk id="10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8</vt:i4>
      </vt:variant>
    </vt:vector>
  </HeadingPairs>
  <TitlesOfParts>
    <vt:vector size="22" baseType="lpstr">
      <vt:lpstr>+Мортка</vt:lpstr>
      <vt:lpstr>+Юмас,Ямки</vt:lpstr>
      <vt:lpstr>+Междур</vt:lpstr>
      <vt:lpstr>+Конда</vt:lpstr>
      <vt:lpstr>+Болчары</vt:lpstr>
      <vt:lpstr>+Кума</vt:lpstr>
      <vt:lpstr>+Половинка</vt:lpstr>
      <vt:lpstr>+Луговой</vt:lpstr>
      <vt:lpstr>+Мулымья</vt:lpstr>
      <vt:lpstr>+Шугур</vt:lpstr>
      <vt:lpstr>+Леуши</vt:lpstr>
      <vt:lpstr>ИТОГО</vt:lpstr>
      <vt:lpstr>Лист1</vt:lpstr>
      <vt:lpstr>ИТОГО (2)</vt:lpstr>
      <vt:lpstr>ИТОГО!Заголовки_для_печати</vt:lpstr>
      <vt:lpstr>'ИТОГО (2)'!Заголовки_для_печати</vt:lpstr>
      <vt:lpstr>'+Мортка'!Область_печати</vt:lpstr>
      <vt:lpstr>'+Мулымья'!Область_печати</vt:lpstr>
      <vt:lpstr>'+Половинка'!Область_печати</vt:lpstr>
      <vt:lpstr>'+Юмас,Ямки'!Область_печати</vt:lpstr>
      <vt:lpstr>ИТОГО!Область_печати</vt:lpstr>
      <vt:lpstr>'ИТОГО (2)'!Область_печати</vt:lpstr>
    </vt:vector>
  </TitlesOfParts>
  <Company>Госкомстат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Кононова</dc:creator>
  <cp:lastModifiedBy>Крючкова Татьяна Анатольевна</cp:lastModifiedBy>
  <cp:lastPrinted>2024-04-09T10:01:27Z</cp:lastPrinted>
  <dcterms:created xsi:type="dcterms:W3CDTF">2000-06-29T10:34:31Z</dcterms:created>
  <dcterms:modified xsi:type="dcterms:W3CDTF">2024-04-10T03:29:00Z</dcterms:modified>
</cp:coreProperties>
</file>