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K7" i="12"/>
  <c r="F7"/>
  <c r="L9"/>
  <c r="O7"/>
  <c r="K8"/>
  <c r="F10"/>
  <c r="F9"/>
  <c r="F11" l="1"/>
  <c r="B11"/>
  <c r="J11"/>
  <c r="I11"/>
  <c r="G11"/>
  <c r="E11"/>
  <c r="D11"/>
  <c r="C11"/>
  <c r="O8"/>
  <c r="M8"/>
  <c r="L8"/>
  <c r="L11"/>
  <c r="L10"/>
  <c r="F8"/>
  <c r="O9" l="1"/>
  <c r="K10" l="1"/>
  <c r="O10" l="1"/>
  <c r="O11" s="1"/>
  <c r="N10"/>
  <c r="N9"/>
  <c r="N7" l="1"/>
  <c r="N11" s="1"/>
  <c r="K9"/>
  <c r="K11" s="1"/>
  <c r="M9" l="1"/>
  <c r="M10"/>
  <c r="P10" s="1"/>
  <c r="N8"/>
  <c r="P9" l="1"/>
  <c r="P8"/>
  <c r="L7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<sst xmlns="http://schemas.openxmlformats.org/spreadsheetml/2006/main" count="34" uniqueCount="26">
  <si>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</si>
  <si>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</si>
  <si>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</si>
  <si>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</si>
  <si>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</si>
  <si>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</si>
  <si>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</si>
  <si>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</si>
  <si>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</si>
  <si>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</si>
  <si>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</si>
  <si>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</si>
  <si>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</si>
  <si>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</si>
  <si>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</si>
  <si>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</si>
  <si>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</si>
  <si>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</si>
  <si>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</si>
  <si>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</si>
  <si>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</si>
  <si>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</si>
  <si>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</si>
  <si>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</si>
  <si>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Утверждено в бюджете муниципального образования 2021 год</t>
  </si>
  <si>
    <t>Исполнение (касса) на 01.10 2021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</si>
</sst>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1" sqref="K1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5.8554687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8" t="s">
        <v>0</v>
      </c>
      <c r="B5" s="40" t="s">
        <v>24</v>
      </c>
      <c r="C5" s="41"/>
      <c r="D5" s="41"/>
      <c r="E5" s="41"/>
      <c r="F5" s="42"/>
      <c r="G5" s="40" t="s">
        <v>25</v>
      </c>
      <c r="H5" s="41"/>
      <c r="I5" s="41"/>
      <c r="J5" s="41"/>
      <c r="K5" s="42"/>
      <c r="L5" s="43" t="s">
        <v>1</v>
      </c>
      <c r="M5" s="41"/>
      <c r="N5" s="41"/>
      <c r="O5" s="41"/>
      <c r="P5" s="44"/>
      <c r="Q5" s="45" t="s">
        <v>2</v>
      </c>
    </row>
    <row r="6" spans="1:17" s="5" customFormat="1" ht="96.75" thickBot="1">
      <c r="A6" s="49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6"/>
    </row>
    <row r="7" spans="1:17" s="2" customFormat="1" ht="51.75" thickBot="1">
      <c r="A7" s="19" t="s">
        <v>21</v>
      </c>
      <c r="B7" s="14" t="s">
        <v>15</v>
      </c>
      <c r="C7" s="14">
        <v>4805790</v>
      </c>
      <c r="D7" s="14">
        <v>5883574.6699999999</v>
      </c>
      <c r="E7" s="34">
        <v>26141129.899999999</v>
      </c>
      <c r="F7" s="33">
        <f>SUM(C7:E7)</f>
        <v>36830494.57</v>
      </c>
      <c r="G7" s="14"/>
      <c r="H7" s="14">
        <v>4805790</v>
      </c>
      <c r="I7" s="14">
        <v>5883574.6699999999</v>
      </c>
      <c r="J7" s="14">
        <v>21106267.780000001</v>
      </c>
      <c r="K7" s="14">
        <f>I7+J7+H7</f>
        <v>31795632.450000003</v>
      </c>
      <c r="L7" s="14">
        <f>SUM(B7,G7)</f>
        <v>0</v>
      </c>
      <c r="M7" s="14">
        <f t="shared" ref="M7" si="0">C7-H7</f>
        <v>0</v>
      </c>
      <c r="N7" s="14">
        <f t="shared" ref="N7" si="1">D7-I7</f>
        <v>0</v>
      </c>
      <c r="O7" s="14">
        <f>E7-J7</f>
        <v>5034862.1199999973</v>
      </c>
      <c r="P7" s="14">
        <f>SUM(L7:O7)</f>
        <v>5034862.1199999973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23660</v>
      </c>
      <c r="D8" s="21"/>
      <c r="E8" s="35">
        <v>5915</v>
      </c>
      <c r="F8" s="35">
        <f>SUM(C8,E8)</f>
        <v>29575</v>
      </c>
      <c r="G8" s="21"/>
      <c r="H8" s="21">
        <v>9520</v>
      </c>
      <c r="I8" s="21"/>
      <c r="J8" s="21">
        <v>2380</v>
      </c>
      <c r="K8" s="21">
        <f>SUM(G8,H8,I8,J8)</f>
        <v>11900</v>
      </c>
      <c r="L8" s="22">
        <f>SUM(B8,G8)</f>
        <v>0</v>
      </c>
      <c r="M8" s="23">
        <f t="shared" ref="M8:O10" si="2">C8-H8</f>
        <v>14140</v>
      </c>
      <c r="N8" s="23">
        <f t="shared" si="2"/>
        <v>0</v>
      </c>
      <c r="O8" s="23">
        <f t="shared" si="2"/>
        <v>3535</v>
      </c>
      <c r="P8" s="24">
        <f>SUM(L8:O8)</f>
        <v>17675</v>
      </c>
      <c r="Q8" s="25"/>
    </row>
    <row r="9" spans="1:17" s="26" customFormat="1" ht="78.75" customHeight="1">
      <c r="A9" s="20" t="s">
        <v>22</v>
      </c>
      <c r="B9" s="27">
        <v>538686.17000000004</v>
      </c>
      <c r="C9" s="27">
        <v>3613719.24</v>
      </c>
      <c r="D9" s="27"/>
      <c r="E9" s="36">
        <v>36119059.159999996</v>
      </c>
      <c r="F9" s="28">
        <f>SUM(B9,C9,E9)</f>
        <v>40271464.569999993</v>
      </c>
      <c r="G9" s="27">
        <v>402427.5</v>
      </c>
      <c r="H9" s="27">
        <v>2508540.89</v>
      </c>
      <c r="I9" s="27"/>
      <c r="J9" s="27">
        <v>27287025.460000001</v>
      </c>
      <c r="K9" s="27">
        <f>G9+H9+I9+J9</f>
        <v>30197993.850000001</v>
      </c>
      <c r="L9" s="27">
        <f>B9-G9</f>
        <v>136258.67000000004</v>
      </c>
      <c r="M9" s="28">
        <f t="shared" si="2"/>
        <v>1105178.3500000001</v>
      </c>
      <c r="N9" s="28">
        <f t="shared" si="2"/>
        <v>0</v>
      </c>
      <c r="O9" s="28">
        <f t="shared" si="2"/>
        <v>8832033.6999999955</v>
      </c>
      <c r="P9" s="29">
        <f t="shared" ref="P9:P10" si="3">SUM(L9:O9)</f>
        <v>10073470.719999995</v>
      </c>
      <c r="Q9" s="30"/>
    </row>
    <row r="10" spans="1:17" ht="123" customHeight="1">
      <c r="A10" s="38" t="s">
        <v>23</v>
      </c>
      <c r="B10" s="28"/>
      <c r="C10" s="28">
        <v>271500</v>
      </c>
      <c r="D10" s="28">
        <v>2515433.08</v>
      </c>
      <c r="E10" s="37">
        <v>24710683.539999999</v>
      </c>
      <c r="F10" s="31">
        <f>B10+C10+D10+E10</f>
        <v>27497616.619999997</v>
      </c>
      <c r="G10" s="28"/>
      <c r="H10" s="28">
        <v>171500</v>
      </c>
      <c r="I10" s="28">
        <v>1756631.34</v>
      </c>
      <c r="J10" s="28">
        <v>15954111.460000001</v>
      </c>
      <c r="K10" s="28">
        <f>G10+H10+I10+J10</f>
        <v>17882242.800000001</v>
      </c>
      <c r="L10" s="28">
        <f>SUM(B10,G10)</f>
        <v>0</v>
      </c>
      <c r="M10" s="28">
        <f t="shared" si="2"/>
        <v>100000</v>
      </c>
      <c r="N10" s="28">
        <f t="shared" si="2"/>
        <v>758801.74</v>
      </c>
      <c r="O10" s="28">
        <f t="shared" si="2"/>
        <v>8756572.0799999982</v>
      </c>
      <c r="P10" s="28">
        <f t="shared" si="3"/>
        <v>9615373.8199999984</v>
      </c>
      <c r="Q10" s="32"/>
    </row>
    <row r="11" spans="1:17" s="2" customFormat="1" ht="26.25" thickBot="1">
      <c r="A11" s="16" t="s">
        <v>9</v>
      </c>
      <c r="B11" s="17">
        <f>SUM(B7:B10)</f>
        <v>538686.17000000004</v>
      </c>
      <c r="C11" s="17">
        <f>SUM(C7:C10)</f>
        <v>8714669.2400000002</v>
      </c>
      <c r="D11" s="17">
        <f>SUM(D7:D10)</f>
        <v>8399007.75</v>
      </c>
      <c r="E11" s="17">
        <f>E7+E10+E9+E8</f>
        <v>86976787.599999994</v>
      </c>
      <c r="F11" s="17">
        <f>F7+F10+F9+F8</f>
        <v>104629150.75999999</v>
      </c>
      <c r="G11" s="17">
        <f>SUM(G7:G10)</f>
        <v>402427.5</v>
      </c>
      <c r="H11" s="17">
        <f>SUM(H7:H10)</f>
        <v>7495350.8900000006</v>
      </c>
      <c r="I11" s="17">
        <f>SUM(I7:I10)</f>
        <v>7640206.0099999998</v>
      </c>
      <c r="J11" s="17">
        <f>J8+J10+J9+J7</f>
        <v>64349784.700000003</v>
      </c>
      <c r="K11" s="17">
        <f>K7+K8+K10+K9</f>
        <v>79887769.099999994</v>
      </c>
      <c r="L11" s="17">
        <f>SUM(L7:L10)</f>
        <v>136258.67000000004</v>
      </c>
      <c r="M11" s="17">
        <f>SUM(M7:M10)</f>
        <v>1219318.3500000001</v>
      </c>
      <c r="N11" s="17">
        <f>SUM(N7:N10)</f>
        <v>758801.74</v>
      </c>
      <c r="O11" s="17">
        <f>SUM(O7:O10)</f>
        <v>22627002.899999991</v>
      </c>
      <c r="P11" s="17">
        <f>SUM(P7:P10)</f>
        <v>24741381.659999989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2021-12-03T09:02:13Z</dcterms:modified>
</cp:coreProperties>
</file>