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Headers.xml" ContentType="application/vnd.openxmlformats-officedocument.spreadsheetml.revisionHeader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48" windowWidth="23256" windowHeight="12900"/>
  </bookViews>
  <sheets>
    <sheet name="Оптимизация 4 кв." sheetId="1" r:id="rId1"/>
  </sheets>
  <definedNames>
    <definedName name="_GoBack" localSheetId="0">'Оптимизация 4 кв.'!#REF!</definedName>
    <definedName name="Z_02E420F3_6DCF_4DD3_AAF3_705C53DE84F5_.wvu.PrintArea" localSheetId="0" hidden="1">'Оптимизация 4 кв.'!$A$1:$L$55</definedName>
    <definedName name="Z_02E420F3_6DCF_4DD3_AAF3_705C53DE84F5_.wvu.Rows" localSheetId="0" hidden="1">'Оптимизация 4 кв.'!$3:$3</definedName>
    <definedName name="Z_5FD8C486_327C_4978_8EE1_24C2033C0D41_.wvu.Cols" localSheetId="0" hidden="1">'Оптимизация 4 кв.'!$H:$I,'Оптимизация 4 кв.'!$K:$L</definedName>
    <definedName name="Z_5FD8C486_327C_4978_8EE1_24C2033C0D41_.wvu.Rows" localSheetId="0" hidden="1">'Оптимизация 4 кв.'!$12:$12</definedName>
    <definedName name="Z_91255E12_F243_425D_B9FC_DB8270452AEF_.wvu.Rows" localSheetId="0" hidden="1">'Оптимизация 4 кв.'!$3:$3</definedName>
    <definedName name="Z_97C0C471_E691_42FC_94DE_7042AA8D220D_.wvu.Cols" localSheetId="0" hidden="1">'Оптимизация 4 кв.'!$H:$I,'Оптимизация 4 кв.'!$K:$L</definedName>
    <definedName name="Z_97C0C471_E691_42FC_94DE_7042AA8D220D_.wvu.Rows" localSheetId="0" hidden="1">'Оптимизация 4 кв.'!$12:$12</definedName>
    <definedName name="Z_FED98F40_8C47_49DE_9A3C_DA245D7B6ADA_.wvu.Cols" localSheetId="0" hidden="1">'Оптимизация 4 кв.'!$H:$I,'Оптимизация 4 кв.'!$K:$L</definedName>
    <definedName name="Z_FED98F40_8C47_49DE_9A3C_DA245D7B6ADA_.wvu.Rows" localSheetId="0" hidden="1">'Оптимизация 4 кв.'!$12:$12</definedName>
  </definedNames>
  <calcPr calcId="125725"/>
  <customWorkbookViews>
    <customWorkbookView name="02-2210 - Личное представление" guid="{91255E12-F243-425D-B9FC-DB8270452AEF}" mergeInterval="0" personalView="1" maximized="1" xWindow="1" yWindow="1" windowWidth="1916" windowHeight="804" activeSheetId="1"/>
    <customWorkbookView name="02-2204 - Личное представление" guid="{97C0C471-E691-42FC-94DE-7042AA8D220D}" mergeInterval="0" personalView="1" maximized="1" xWindow="1" yWindow="1" windowWidth="1916" windowHeight="850" activeSheetId="1"/>
    <customWorkbookView name="02-2219 - Личное представление" guid="{659C71E2-0A28-497A-9318-DB1330DDFD46}" mergeInterval="0" personalView="1" maximized="1" xWindow="1" yWindow="1" windowWidth="1916" windowHeight="850" activeSheetId="1"/>
    <customWorkbookView name="02-2217 - Личное представление" guid="{857C5383-078D-42E2-A864-47B3478A5F26}" mergeInterval="0" personalView="1" maximized="1" xWindow="1" yWindow="1" windowWidth="1916" windowHeight="850" activeSheetId="1" showComments="commIndAndComment"/>
    <customWorkbookView name="02-2202 - Личное представление" guid="{8CC36899-557F-4CCC-9EAE-94D34D7AEA35}" mergeInterval="0" personalView="1" maximized="1" xWindow="1" yWindow="1" windowWidth="1280" windowHeight="474" activeSheetId="1"/>
    <customWorkbookView name="02-2212 - Личное представление" guid="{5CCD3054-DECB-4E62-A2F6-8211E4A29E5B}" mergeInterval="0" personalView="1" maximized="1" xWindow="1" yWindow="1" windowWidth="1920" windowHeight="849" activeSheetId="1"/>
    <customWorkbookView name="02-2223 - Личное представление" guid="{02E420F3-6DCF-4DD3-AAF3-705C53DE84F5}" mergeInterval="0" personalView="1" maximized="1" xWindow="1" yWindow="1" windowWidth="1916" windowHeight="850" activeSheetId="1"/>
    <customWorkbookView name="02-2211 - Личное представление" guid="{B2CED1E3-28E9-413C-A161-F362B43E785B}" mergeInterval="0" personalView="1" maximized="1" xWindow="1" yWindow="1" windowWidth="1916" windowHeight="804" activeSheetId="1"/>
    <customWorkbookView name="Администратор - Личное представление" guid="{F5A9BF5E-7027-44D5-B74C-0CC10BE230B6}" mergeInterval="0" personalView="1" maximized="1" xWindow="1" yWindow="1" windowWidth="1916" windowHeight="850" activeSheetId="1"/>
    <customWorkbookView name="02-2222 - Личное представление" guid="{5FD8C486-327C-4978-8EE1-24C2033C0D41}" mergeInterval="0" personalView="1" maximized="1" xWindow="1" yWindow="1" windowWidth="1916" windowHeight="850" activeSheetId="1"/>
    <customWorkbookView name="02-2215 - Личное представление" guid="{FED98F40-8C47-49DE-9A3C-DA245D7B6ADA}" mergeInterval="0" personalView="1" maximized="1" xWindow="1" yWindow="1" windowWidth="1916" windowHeight="850" activeSheetId="1"/>
  </customWorkbookViews>
  <fileRecoveryPr autoRecover="0"/>
</workbook>
</file>

<file path=xl/calcChain.xml><?xml version="1.0" encoding="utf-8"?>
<calcChain xmlns="http://schemas.openxmlformats.org/spreadsheetml/2006/main">
  <c r="K29" i="1"/>
  <c r="L29"/>
  <c r="M29"/>
  <c r="N29"/>
  <c r="J55"/>
  <c r="K36" l="1"/>
  <c r="L36"/>
  <c r="N36"/>
  <c r="J54" l="1"/>
  <c r="J53"/>
  <c r="J29" l="1"/>
  <c r="K50"/>
  <c r="L50"/>
  <c r="G36" l="1"/>
  <c r="K51" l="1"/>
  <c r="L51"/>
  <c r="J42"/>
  <c r="M42" s="1"/>
  <c r="J41"/>
  <c r="M41" s="1"/>
  <c r="J40"/>
  <c r="M40" s="1"/>
  <c r="J39"/>
  <c r="M39" s="1"/>
  <c r="J38"/>
  <c r="M38" s="1"/>
  <c r="J37"/>
  <c r="J36" l="1"/>
  <c r="J50" s="1"/>
  <c r="J51" s="1"/>
  <c r="M37"/>
  <c r="M36" s="1"/>
  <c r="M50" s="1"/>
  <c r="M51" s="1"/>
</calcChain>
</file>

<file path=xl/sharedStrings.xml><?xml version="1.0" encoding="utf-8"?>
<sst xmlns="http://schemas.openxmlformats.org/spreadsheetml/2006/main" count="240" uniqueCount="190">
  <si>
    <t>№ п/п</t>
  </si>
  <si>
    <t>Наименование мероприятия</t>
  </si>
  <si>
    <t>Ответственный исполнитель</t>
  </si>
  <si>
    <t>Срок реализации</t>
  </si>
  <si>
    <t>Проект нормативного правового акта или иной документ</t>
  </si>
  <si>
    <t>Целевой показатель</t>
  </si>
  <si>
    <t>2017 год</t>
  </si>
  <si>
    <t>Итого по мероприятиям по росту доходов бюджета муниципального образования</t>
  </si>
  <si>
    <t>Итого по мероприятиям  оптимизации расходов бюджета муниципального образования Кондинский район</t>
  </si>
  <si>
    <t>2.1</t>
  </si>
  <si>
    <t>2.2</t>
  </si>
  <si>
    <t>1.1</t>
  </si>
  <si>
    <t>1.2</t>
  </si>
  <si>
    <t>3.1</t>
  </si>
  <si>
    <t>2018 год</t>
  </si>
  <si>
    <t>2019 год</t>
  </si>
  <si>
    <t>Сокращение расходов бюджета района на содержание органов местного самоуправления и муниципальных учреждений в части исключения:</t>
  </si>
  <si>
    <t>выплат к юбилейным, праздничным датам и профессиональным праздникам , выплат работающим юбилярам, достигшим возраста 50 лет, 55 лет, 60 лет, 65 лет</t>
  </si>
  <si>
    <t xml:space="preserve">единовременного денежного поощрения в размере одного месячного фонда оплаты труда при выходе на пенсию </t>
  </si>
  <si>
    <t>материальной помощи в связи со смертью близких родственников (родители, муж (жена), дети), рождением ребенка, трудной жизненной ситуацией</t>
  </si>
  <si>
    <t>материальной помощи в случае смерти работника в период его трудовых отношений с муниципальным учреждением (выплачивается членам его семьи)</t>
  </si>
  <si>
    <t xml:space="preserve">сокращения продолжительности дополнительных оплачиваемых отпусков за выслугу лет и за ненормированный рабочий день </t>
  </si>
  <si>
    <t>сокращения категории лиц, которым предоставляются дополнительные гарантии по частичной компенсации стоимости оздоровительной или санаторно-курортной путевки и компенсации стоимости проезда к месту лечения (оздоровления) и обратно (пенсионерам по выслуге лет и детям в возрасте от 18 лет до 23 лет, обучающимся на дневных отделениях профессиональных образовательных организаций и образовательных организаций высшего образования)</t>
  </si>
  <si>
    <t xml:space="preserve">Оптимизация расходов бюджета района по отношению к уровню 2016 года, тыс. рублей
</t>
  </si>
  <si>
    <t>В целях оптимизации расходов бюджета в сфере закупок товаров, работ, услуг для обеспечения нужд Кондинского района:
- при осуществлении закупок преимущественно использовать  конкурентные способы определения поставщиков (исполнителей, подрядчиков).</t>
  </si>
  <si>
    <t>Органы исполнительной власти, структурные подразделения администрации Кондинского района, получатели бюджетных средств</t>
  </si>
  <si>
    <t>постоянно</t>
  </si>
  <si>
    <t>Аналитическая информация</t>
  </si>
  <si>
    <t>Пересмотреть величину корректирующего коэффициента К2, применяемого при исчислении единого налога на вмененный доход для отдельных видов деятельности, в сторону увеличения</t>
  </si>
  <si>
    <t>Комитет экономического развития администрации Кондинского района</t>
  </si>
  <si>
    <t>в течении года</t>
  </si>
  <si>
    <t>Отношение дополнительно поступивших доходов в виде единого налога на вмененный доход для отдельных видов деятельности (ЕНВДдоп) к плановому показателю доходов в виде единого налога на вмененный доход для отдельных видов деятельности (ЕНВДплан), утвержденному решением о бюджете муниципального образования Кондинский район на соответствующий год, ЕНВДдоп/ЕНВДплан*100%, %</t>
  </si>
  <si>
    <t xml:space="preserve">Проанализировать эффективность осуществляемых ранее мер поддержки и стимулирования деятельности субъектов малого предпринимательства </t>
  </si>
  <si>
    <t>Комитет несырьевого сектора экономики и поддержки предпринимательства администрации Кондинского района</t>
  </si>
  <si>
    <t>Количество созданных (сохраненных) рабочих мест, единиц</t>
  </si>
  <si>
    <t>1.3</t>
  </si>
  <si>
    <t>1.4</t>
  </si>
  <si>
    <t>1.5</t>
  </si>
  <si>
    <t>1.6</t>
  </si>
  <si>
    <t>1.7</t>
  </si>
  <si>
    <t xml:space="preserve">Внести изменения в перечень муниципального имущества, предназначенного к приватизации в 2017 году. Утвердить перечень имущества, предназначенного к приватизации в 2018-2019 году </t>
  </si>
  <si>
    <t>Комитет по управлению муниципальным имуществом администрации Кондинского района</t>
  </si>
  <si>
    <t>Решение Думы Кондинского района «О внесении изменений в решение Думы Кондинского района от 17 сентября 2014 года № 487 «Об утверждении прогнозного плана приватизации муниципального имущества Кондинского района на 2015-2017 годы»</t>
  </si>
  <si>
    <t>Количество объектов, дополнительно вносимых в план приватизации, единиц</t>
  </si>
  <si>
    <t xml:space="preserve">Провести мероприятия по выявлению фактов использования земельных участков без правоустанавливающих документов </t>
  </si>
  <si>
    <t>Постановление администрации Кондинского района «Об утверждении Положения о муниципальном земельном контроле»</t>
  </si>
  <si>
    <t>Постановление администрации Кондинского района «Об утверждении административного регламента функции по  осуществлению муниципального земельного контроля»</t>
  </si>
  <si>
    <t xml:space="preserve">Количество выявленных земельных участков, используемых без правоустанавливающих документов, единиц </t>
  </si>
  <si>
    <t>Принять меры, направленные на погашение просроченной дебиторской задолженности по поступлениям в бюджет неналоговых доходов</t>
  </si>
  <si>
    <t>Документы, оформляемые в результате претензионной и исковой работы</t>
  </si>
  <si>
    <t xml:space="preserve">Поступление в бюджет задолженности в результате проведенных мероприятий, тыс. руб.  </t>
  </si>
  <si>
    <t>Муниципальное учреждение "Управление капитального строительства Кондинского района"</t>
  </si>
  <si>
    <t>Установить значение показателя соотношения муниципального долга к доходам бюджета района без учета безвозмездных поступлений и поступлений налоговых доходов по дополнительным нормативам отчислений</t>
  </si>
  <si>
    <t>отношение муниципального долга к доходам бюджета района без учета безвозмездных поступлений и поступлений налоговых доходов по дополнительным нормативам отчислений, %</t>
  </si>
  <si>
    <t>Заключить соглашения о сотрудничестве в сфере жилищного строительства</t>
  </si>
  <si>
    <t>Соглашения о сотрудничестве</t>
  </si>
  <si>
    <t>Количество заключенных соглашений о сотрудничестве, единиц</t>
  </si>
  <si>
    <t>2.3</t>
  </si>
  <si>
    <t>Реорганизационные мероприятия в МКОУ детский сад "Березка" пгт. Кондинское</t>
  </si>
  <si>
    <t>Управление образования администрации Кондинского района</t>
  </si>
  <si>
    <t>Приказ учреждения</t>
  </si>
  <si>
    <t>2.4</t>
  </si>
  <si>
    <t>Реорганизационные мероприятия в МБУ "ЦОФР ОУ Кондинского района"</t>
  </si>
  <si>
    <t>2017-2019 год</t>
  </si>
  <si>
    <t>Уменьшение расходов на формирование муниципального задания БУ и АУ за счет поступления родительской платы за содержание в детских дошкольных учреждениях(на уровень инфляции)</t>
  </si>
  <si>
    <t>Сокращение расходов бюджета на сумму увеличения объема поступлений доходов от родительской платы бюджетных и автономных учреждений на величину индекса-дефлятора (тыс. руб)</t>
  </si>
  <si>
    <t>Оптимизация расходов на финансовое обеспечение выполнения муниципального задания (%)</t>
  </si>
  <si>
    <t>Управление культуры администрации Кондинского района</t>
  </si>
  <si>
    <t xml:space="preserve">постоянно </t>
  </si>
  <si>
    <t>Приказ Управления культуры администрации Кондинского района</t>
  </si>
  <si>
    <t xml:space="preserve"> 2017 год</t>
  </si>
  <si>
    <t>2.6</t>
  </si>
  <si>
    <t>2.7</t>
  </si>
  <si>
    <t>Оптимизация расходов по услугам связи (интернет) переход с оператора "Ростелеком" на "Мотив"</t>
  </si>
  <si>
    <t>февраль 2017 года</t>
  </si>
  <si>
    <t>Оптимизация расходов по приобретению материальных запасов на 5%</t>
  </si>
  <si>
    <t>2.7.1</t>
  </si>
  <si>
    <t>2.7.2</t>
  </si>
  <si>
    <t>2.7.3</t>
  </si>
  <si>
    <t>2.7.4</t>
  </si>
  <si>
    <t>2.7.5</t>
  </si>
  <si>
    <t>2.7.6</t>
  </si>
  <si>
    <t>2.8</t>
  </si>
  <si>
    <t>2.9</t>
  </si>
  <si>
    <t>2.10</t>
  </si>
  <si>
    <t>Постановление администрации Кондинского района от 16 декабря 2013 года № 2703 «О муниципальной программе Кондинского района "Комплексное социально-экономическое развитие Кондинского района на 2014-2016 годы и на период до 2020 года"»</t>
  </si>
  <si>
    <t>Постановление администрации Кондинского района от 21 ноября 2016 года № 2703 «О муниципальной программе Кондинского района "Развитие малого и среднего предпринимательства в Кондинском районе на 2017-2020 годы"</t>
  </si>
  <si>
    <t>Расширить перечень и объемы платных услуг, оказываемых казенными учреждениями Кондинского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</si>
  <si>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Увеличение стоимости платных услуг на величину индекса-дефлятора, %</t>
  </si>
  <si>
    <t>2.11</t>
  </si>
  <si>
    <t>Сокращение расходов на субсидии организациям транспортного комплекса, осуществляющих перевозку пассажиров и багажа на муниципальных маршрутах</t>
  </si>
  <si>
    <t>2017-2019</t>
  </si>
  <si>
    <t>Постановление от 06 декабря 2016 года №1847 "Об утверждении производственной программы пассажирских перевозок на 2017 год"; Постановление от 09 января 2017 года №13 "О внесении изменений в постановление администрации Кондинского района от 06 декабря 2016 года № 1847 "Об утверждении производственной программы пассажирских перевозок на 2017 год"; Постановления  от 17.11.2016г. № 1763 "О муниципальной программе Кондинского района "Развитие транспортной системы Кондинского района на 2017-2020 годы"</t>
  </si>
  <si>
    <t>Транспортная подвижность населения Кондинского района в межмуниципальном сообщении, количество поездок одного жителя в год.</t>
  </si>
  <si>
    <t>План мероприятий по росту доходов, оптимизации расходов бюджета и совершенствованию долговой политики муниципального образования Кондинский район на 2017 год и на плановый период 2018 и 2019 годов</t>
  </si>
  <si>
    <t>1.8</t>
  </si>
  <si>
    <t>3.2</t>
  </si>
  <si>
    <t>3.3</t>
  </si>
  <si>
    <t>Установить уровень долговой нагрузки на бюджет района по ежегодному погашению долговых обязательств на уровне, не превышающем 10% 
от суммарного годового объема доходов бюджета района без учета безвозмездных поступлений и поступлений налоговых доходов по дополнительным нормативам отчислений</t>
  </si>
  <si>
    <t>Установить предельный годовой объем расходов на обслуживание муниципального долга не более 0,1 % 
от общего годового объема расходов бюджета района, 
за исключением расходов, осуществляемых 
за счет субвенций</t>
  </si>
  <si>
    <t>Комитет по финансам и налоговой политике администрации Кондинского района</t>
  </si>
  <si>
    <t>Мероприятия, по которым определить бюджетный эффект не представляется возможным</t>
  </si>
  <si>
    <t>Обеспечить выявление юридических лиц, не состоящих на налоговом учете по месту нахождения обособленного подразделения</t>
  </si>
  <si>
    <t>Распоряжение администрации  Кондинского района от 28.03.2014 года № 112-р «О мерах,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t>
  </si>
  <si>
    <t xml:space="preserve">Поступление в консолидированный  бюджет муниципального образования Кондинский район доходов в виде налога на доходы физических лиц, уплачиваемого выявленными юридическими лицами </t>
  </si>
  <si>
    <t>1.9</t>
  </si>
  <si>
    <t>Провести необходимую работу с налогоплательщиками по сокращению и ликвидации задолженности по налоговым платежам, в том числе по начисленным штрафным санкциям</t>
  </si>
  <si>
    <t xml:space="preserve">По мере поступления информации о задолженности по налоговым платежам, в том числе по начисленным штрафным санкциям </t>
  </si>
  <si>
    <t>Протокол заседания комиссии по мобилизации дополнительных доходов в бюджет муниципального образования Кондинский район, письмо Комитета по финансам и налоговой политике администрации Кондинского района</t>
  </si>
  <si>
    <t>Сокращение и ликвидация задолженности по налоговым платежам, в том числе по начисленным штрафным санкциям</t>
  </si>
  <si>
    <t>1.10</t>
  </si>
  <si>
    <t xml:space="preserve">Провести мероприятия по снижению неформальной занятости и легализации «серой» заработной платы, повышению собираемости страховых взносов во внебюджетные фонды </t>
  </si>
  <si>
    <t>План мероприятий, направленных на снижение неформальной занятости и легализацию «серой» заработной платы, повышение собираемости страховых взносов во внебюджетные фонды</t>
  </si>
  <si>
    <t xml:space="preserve">Повышение поступлений налога на доходы физических лиц в результате снижения численности экономически активных лиц, находящихся в трудоспособном возрасте, не осуществляющих трудовую деятельность, повышение поступлений страховых взносов во внебюджетные фонды </t>
  </si>
  <si>
    <t>Объем экономии расходов местного бюджета, тыс.руб.</t>
  </si>
  <si>
    <t>Объем экономии расходов местного бюджета отрасли (тыс. руб)</t>
  </si>
  <si>
    <t>Постановление администрации Кондинского района от 09.01.2017 года "О внесении изменений в постановление администрации Кондинского района от 15 апреля 2013 года № 778 "Об утверждении примерного Положения по оплате труда работников муниципальных учреждений культуры, молодежной политики и дополнительного образования детей, подведомственных управлению культуры и молодежной политики администрации Кондинского района" (с изм. от 09.01.2017 №10)</t>
  </si>
  <si>
    <t xml:space="preserve">     Решение Думы Кондинского района от 21.04.2011 года № 81 "Об утверждении Положения о размерах и условиях оплаты труда выборных должностных лиц, осуществляющих свои полномочия на постоянной основе и муниципальных служащих органов местного самоуправления Кондинского района" (с изм. от 06.12.2016 №186), 
     постановления администрации Кондинского района:
- от 28.12.2016 года №1975 "О внесении изменений в некоторые постановления администрации Кондинского района",   
- от 20.12.2012 года №2173 "Об утверждении примерного положения об оплате труда и социальной защищенности работников муниципального казенного учреждения "Центр обеспечения функционирования и развития образовательных учреждений Кондинского района" (с изм. от 20.12.2016 №1901),  
- от 18.12.2013 года  № 2727 "Об утверждении примерного Положения об оплате труда работников муниципальных образовательных организаций Кондинского района" (с изм.  от 19.12.2016 №1895),
- от 5.05.2014 года № 846 "Об утверждении примерного положения об оплате и стимулировании труда работников муниципальных учреждений физической культуры и спорта Кондинского района в новой редакции"    </t>
  </si>
  <si>
    <t>Недопущение увеличения численности работников подведомственных учреждений, содержание которых финансируется из средств местного бюджета (сокращение 15 шт. ед.)</t>
  </si>
  <si>
    <t>Недопущение увеличения численности работников подведомственных учреждений, содержание которых финансируется из средств местного бюджета (сокращение 6 шт. ед., после ввода в эксплуатацию нового здания и перевод учреждения в одно здание из трёх, функционирующих в настоящее время)</t>
  </si>
  <si>
    <t>1.11</t>
  </si>
  <si>
    <t xml:space="preserve">Решение Думы Кондинского района от 17 сентября2014 года № 483 «О  системе налогообложения в виде единого налога на вмененный доход для отдельных видов деятельности на территории Кондинского района»
(с изменениями от 06.12.2016 года № 185 "О внесении изменений в решение Думы Кондинского района 
от 17 сентября 2014 года № 483 «О  системе налогообложения в виде единого налога на вмененный доход для отдельных видов деятельности на территории Кондинского района»
</t>
  </si>
  <si>
    <t>Протокол заседания комиссии по мобилизации дополнительных доходов в бюджет муниципального образования Кондинский район</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</si>
  <si>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t>
  </si>
  <si>
    <t>Повышение поступлений налога на имущество физических лиц</t>
  </si>
  <si>
    <t>Всего по мероприятиям по росту доходов и оптимизации расходов бюджета муниципального образования Кондинский район</t>
  </si>
  <si>
    <t>Оптимизация расходов бюджета района (%) оплата текущих счетов по содержанию учреждений за счет внебюджетных источников</t>
  </si>
  <si>
    <t>Реорганизационные мероприятия в учреждениях дополнительного образования  подведомственных управлению культуры (внесены изменения в положение по оплате труда в части исключения единовременных выплат к юбилейным, праздничным датам и профессиональным праздникам)</t>
  </si>
  <si>
    <t>2.12</t>
  </si>
  <si>
    <t>Передача муниципальных услуг в социальной сфере на оказание немуниципальным организациям (коммерческим, некоммерческим)</t>
  </si>
  <si>
    <t>Управление образования администрации Кондинского района, Управление культуры администрации Кондинского района, Комитет физической культуры и спорта администрации Кондинского района, Отдел молодежной политики администрации Кондинского района</t>
  </si>
  <si>
    <t>2017-2019 годы</t>
  </si>
  <si>
    <t>Соглашение о предоставлении субсидии из бюджета муниципального образования Кондинский район немуниципальным организациям, в том числе социально ориентированным некоммерческим организациям, на предоставление услуг в социальной сфере</t>
  </si>
  <si>
    <t>количество переданных услуг, ед.</t>
  </si>
  <si>
    <t>2.13</t>
  </si>
  <si>
    <t>2.14</t>
  </si>
  <si>
    <t>Передача муниципальных услуг на оказание в МБУ Кондинского района МФЦ</t>
  </si>
  <si>
    <t>Заключение муниципальными учреждениями энергосервисных контрактов (в 2016 году заключено 8 контрактов)</t>
  </si>
  <si>
    <t>Комитет экономического развития, комитет по управлению муниципальным имуществом</t>
  </si>
  <si>
    <t>Внесение изменений в распоряжение администрации Кондинского района от 21.07.2015 № 360-р (с изменениями от 22.06.2016 №387-р)</t>
  </si>
  <si>
    <t>Управление жилищно-коммунального хозяйства администрации Кондинского района совместно с главными распорядителями бюджетных средств</t>
  </si>
  <si>
    <t>количество заключенных контрактов, ед.</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</si>
  <si>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</si>
  <si>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не более 55</t>
  </si>
  <si>
    <t>не более 5</t>
  </si>
  <si>
    <t xml:space="preserve"> не более     55</t>
  </si>
  <si>
    <t xml:space="preserve"> не более 5</t>
  </si>
  <si>
    <t>отношение годового объема погашения долговых обязательств к суммарному годовому объему доходов бюджета района без учета безвозмездных поступлений и поступлений налоговых доходов по дополнительным нормативам отчислений, %</t>
  </si>
  <si>
    <t>отношение годового объема расходов на обслуживание муниципального долга к общему годовому объему расходов бюджета района, за исключением расходов, осуществляемых за счет субвенций, %</t>
  </si>
  <si>
    <t>Постановление администрации Кондинского района от 13 июня 2017 г. № 779 "О внесении изменений в постановление администрации Кондинского района от 31 марта 2014 года №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t>
  </si>
  <si>
    <t xml:space="preserve"> </t>
  </si>
  <si>
    <t>1.      Мероприятия по росту доходов бюджета муниципального образования</t>
  </si>
  <si>
    <t>2.      Мероприятия по оптимизации расходов бюджета муниципального образования</t>
  </si>
  <si>
    <t>3.      Мероприятия по сокращению муниципального долга муниципального образования и расходов на его обслуживание</t>
  </si>
  <si>
    <t>Управление по природным ресурсам и экологии администрации Кондинского района</t>
  </si>
  <si>
    <t xml:space="preserve">Приложение </t>
  </si>
  <si>
    <t>к постановлению администрации района</t>
  </si>
  <si>
    <t>от            №</t>
  </si>
  <si>
    <t>Значение целевого показателя (план)</t>
  </si>
  <si>
    <t>Бюджетный эффект от реализации мероприятий, тыс.рублей (план)</t>
  </si>
  <si>
    <t>Полученный бюджетный эффект на 01.01.2018 год, тыс.руб.</t>
  </si>
  <si>
    <t>Значение целевого показателя на 01.01.2018</t>
  </si>
  <si>
    <t>Обоснование исполнения мероприятий</t>
  </si>
  <si>
    <t>Заключено 30 Соглашений о сотрудничестве, согласно реестра жилых помещений планируемых к выкупу в 2017 году</t>
  </si>
  <si>
    <t>платные услуги МУК "Кондинская межпоселенческая централизованная библиотечная система"</t>
  </si>
  <si>
    <t>Бюджетный эффект достигнут в I квартале 2017 г. в результате реализации реорганизационных мероприятий в соответствии с планом. Средства направлены на реализацию мероприятий в рамках подпрограммы "Организация отдыха и оздоровления детей" муниципальной программы "Развитие образования в Кондинском районе на 2017-2020 годы".</t>
  </si>
  <si>
    <t>Бюджетный эффект достигнут в I квратале 2017 г. в результате реализации реорганизационных мероприятий в соответствии с планом. Средства направлены на реализацию мероприятий в рамках подпрограммы "Организация отдыха и оздоровления детей" муниципальной программы "Развитие образования в Кондинском районе на 2017-2020 годы".</t>
  </si>
  <si>
    <t>Бюджетный эффект сложился по факту юбилейных, праздничных дат и профессиональных праздников.</t>
  </si>
  <si>
    <t>Бюджетный эффект сложился по факту выхода на пенсию работников.</t>
  </si>
  <si>
    <t>Бюджетный эффект сложился по факту невыплаченной материальной помощи в связи со смертью близких родственников (родители, муж (жена), дети), рождением ребенка, трудной жизненной ситуацией.</t>
  </si>
  <si>
    <t>Бюджетный эффект будет достигнут в IV квартале 2017 г.</t>
  </si>
  <si>
    <t xml:space="preserve">Постановлением администрации Кондинского района от 12.04.2017 № 471 «О внесении изменений в постановление администрации Кондинского района от 09.06.2015 № 662 «Об утверждении реестра муниципальных услуг» внесены изменения в Реестр муниципальных услуг муниципального образования Кондинский район.
Принят административный регламент предоставления муниципальной услуги «Предоставление земельных участков в собственность для индивидуального жилищного строительства из земель, находящихся в муниципальной собственности или государственная собственность на которые не разграничена, однократно бесплатно отдельным категориям граждан», утвержденный постановлением администрации Кондинского района от 19.06.2017 № 813.
Утверждено распоряжение администрации  Кондинского района от 27.06.2017 № 398-р «О внесении изменений в распоряжение администрации Кондинского района от 21.07.2015 № 360-р «Об утверждении перечня государственных и муниципальных услуг, предоставление которых организуется в муниципальном бюджетном учреждении Кондинского района «Многофункциональный центр предоставления государственных и муниципальных услуг» (передана 1 услуга Управления экологии и природопользования).
Также Постановлением администрации Кондинского района от 22.05.2017 № 651 «О внесении изменений в постановление администрации Кондинского района от 09.06.2015 № 662 «Об утверждении реестра муниципальных услуг» внесены изменения в части дополнения Реестра муниципальных услуг приложением «Реестр муниципальных услуг городского поселения Междуреченский».
В связи с этим внесены изменения в перечень государственных и муниципальных услуг, предоставление которых организуется в муниципальном бюджетном учреждении Кондинского района «Многофункциональный центр предоставления государственных и муниципальных услуг» (распоряжение администрации Кондинского района от 24.07.2017 года №454-р) (передана 21 услуга г.п.Междуреченский)
</t>
  </si>
  <si>
    <t>31 января 2017 года расторгнут договор с ПАО "Ростелеком". С 01.02.2017г. заключен договор на предоставление услуг связи(интернет) оператора Мотив. Бюджетный эффект будет достигнут.</t>
  </si>
  <si>
    <t>Принятие бюджетных обязательств по приобретению материальных запасов снижен на 5%. Бюджетный эффект достигнут.</t>
  </si>
  <si>
    <t xml:space="preserve">За  2017 год взыскано задолженности за технический надзор в сумме 219,4 тыс.рублей, в том числе:  ИП Тернавский А.В. - 12,8 тыс. руб., ИП Метлицкий В.П.- 70,0 тыс. руб., ООО "Лесная компания" - 88,4 тыс.руб, ИП Змановский - 24,5 тыс.руб., ООО КСУ Стройинвест - 23,7 тыс.руб. </t>
  </si>
  <si>
    <t xml:space="preserve">В рамках муниципальной программы «Комплексное социально-экономическое развитие Кондинского района на 2014-2016 годы и на период до 2020 года» по состоянию на 31.12.2017г. созданы следующие рабочие места в количестве 13 ед. пост.раб.мест и 12 сезонных раб.мест, в т.ч.:
1. ООО "Карымское коммунально-строительное предприятие" Хлебопекарня д. Шугур - 6 раб.мест. 
2. ООО "Регион-К" "Развитие заготовительного и перерабатывающего процесса продукции дикорастущих на территории Кондинского района" -создано 3 постоянных раб.места и 12 сезонных раб.мест. 
3. Инвест.проект КФХ Ф.В.Чуриловича "Техническое перевооружение молочной фермы на 200 стойловых мест п.Лиственичный" созданы 4 раб.места, работники приняты.                                                                                                                              </t>
  </si>
  <si>
    <t>В рамках данного мероприятия бюджетный эффекта не  достигнут. Результат от оптимизация расходов  по субсидии организациям транспортного комплекса, осуществляющим перевозку пассажиров и багажа на муниципальных маршрутах не сложился, в связи с тем, что средства от экономии перераспределены мужду перевозчиками для погашения дефицита.</t>
  </si>
  <si>
    <t>В рамках муниципальной программы «Развитие малого и среднего предпринимательства в Кондинском районе на 2017-2020 годы» по состоянию на 31.12.2017г. по мероприятию 1.8. задачи 1 созданы следующие рабочие места в количестве 21 ед. (СПК "Юконда" (май 2017г.), К(Ф)Х Чурилович (фев.2017г.), К(Ф)Х Карпов (май 2017г.), К(Ф)Х Григорян (май 2017г.), К(Ф)Х Долинов К.В. (май 2017г.), К(Ф)Х Спичева (янв.2017г.), ПСК "Стройагросервис" (май 2017г.), К(Ф)Х Клевакин А.И. (авг.2017г.), ИП Гущина О.В. (сент 2017г.), ООО "Бизнес плюс" (янв.2017г.), ИП Новиков (июль2017), ИП Марков Е.В. (апр2017г.), ИП Суслов  (нояб2017г.), ИП Хири А.С. (окт.2017г), ЗАО "Контур" (2 ед. - март2017г., 2 ед. - апр2017г.), ООО "Стройкомплект" (1 ед. сент.2017г., 1 ед. - окт.2017г.).</t>
  </si>
  <si>
    <t>Дополнительно включены в План приватизации следующие объекты: база РПНБ и АГЗС; здание конторы п.Лиственичный; административно-бытовое здание пгт.Междуреченский; помещение гаража (2 бокса) пгт.Междуреченский; здание магазина п.Лиственичный; здание гаража пгт.Междуреченский), нежилые  помещения г.Урай, автомобиль тйота ланд крузер, нива шевроле, тайота ланд крузер 2008г., вольксваген каравелла, здание коровника п.Листвиничный, здание коровника п.Ягодный, автомобиль ГАЗ-322132 автобус, автомомбиль УАЗ 31514, автомобиль ГАЗ-32213, оборудование для переработки дикоросов.</t>
  </si>
  <si>
    <t xml:space="preserve">1) Доходы от долевого строительства:  направлено исполнительных документов  30 шт. на сумму 412,70 тыс.руб. По претензионно-исковой работе получено 371,20 тыс.рублей.
2) Доходы от продажи квартир, находящихся в собственности муниципальных районов: подготовлено и направлено претензий в кол-ве 3 шт. на сумму 87,56 тыс.руб. По претензионно-исковой работе получено 401,26 тыс.рублей.
3) Прочие поступления от использования имущества, находящегося в собственности муниципальных районов (служебный и коммерческий найм): подготовлено и направлено 45шт.претензий на сумму 386,49 тыс.руб. и 30 шт. иск.заявлений на сумму 716,14 тыс. руб. По претензионно-исковой работе получено 666,48 тыс.рублей.
4) Доходы от сдачи в аренду имущества: подготовлено и направлено 121 шт. претензии на сумму 4 203,05 тыс. рублей и 41 шт. исковых заявлений на сумму 2 071,59 тыс. рублей. По претензионно-исковой работе получено 2 182,20 тыс.рублей.                                                                                   5) Доходы, получаемые в виде арендной платы за земельные участки: направлено претензий 21 шт.на сумму 310,22 тыс.руб. По претензионно-исковой работе поступило 55,85 тыс.руб.                                                                                                                    По претензионной-исковой работе поступило: - по имуществу 3 621,14тыс.рублей,  - по земле 55,85тыс.рублей.                                                                                         </t>
  </si>
  <si>
    <t>Согласно протокола заседания рабочей группы Управления культуры от 31.01.17г № 1 утвержден план мероприятий по росту доходов и оптимизации расходов бюджета на 2017 год, в том числе принятие расходов по МУК РДКИ на внебюджет:  вывоз ТБО 46,0 т.р., расходы по заряедке огнетушителей --52,0 т.р., текущее содержание здания 18,3 т.р., техническое обслуживание противопожарного водоснабжения 45,6 , МУК РКМ им.Н.С. Цехновой- экономия по договорам 43,3 тыс.руб.; ДМШ Кондинское экономия по договорам 4,8</t>
  </si>
  <si>
    <t xml:space="preserve">ДМШ Кондинское 37,5; ДШИ Междуречеснкий 35,86 т.р., РДКИ Конда 64,89 в результате исключения из иных выплат единовременную выплату к юбилейным, праздничным датам и профессиональным праздникам. Достигнутый бюджетной эффект направлен на выполнение Указов Президента РФ.      </t>
  </si>
  <si>
    <t xml:space="preserve">По факту в 2017 году передано:
В сфере образования – 3 услуга: 
-Реализация дополнительных общеразвивающих программ (технической направленности); 
-Организация перевозки обучающихся к месту обучения и обратно между поселениями Кондинского района;
-Организация мероприятий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
В сфере физической культуры и спорта – 1 услуга «Организация и проведение официальных физкультурных (физкультурно оздоровительных) мероприятий».
В сфере культуры  - 2 услуги:
-Организация и проведение культурно-массовых мероприятий; 
-Охрана и содержание объектов и территорий, имеющих культурное значение.
</t>
  </si>
  <si>
    <t>В 2017 году подготовлено и направлено 132 претензии на сумму 5 781 653,85 руб.</t>
  </si>
  <si>
    <t xml:space="preserve">В рамках осуществления мероприятий по выявлению земельных участков, на которых расположены здания, строения, находящиеся в собственности граждан и используемых без правоустанавливающих документов в 2017 году выявлено 63 таких земельных участка.
49 земельных участков оформлено в собственность, сумма за выкуп участков составила (с учетом отчисления 50 % в бюджеты городских поселений) - 42,8 тыс. руб. По 11 земельным участкам гражданами поданы заявления на оформление прав и проводится межевание. По остальным участкам проводится работа по привлечению граждан к оформлению прав: направлены письма о необходимости оформления прав с установлением срока для подачи заявлений.
Также в рамках муниципального земельного контроля выявлено 7 земельных участков, используемые собственниками в границах, превышающих отведенную площадь ( 2 - в пгт. Междуреченский, 3- в пгт. Луговой, 1 - в пгт. Куминский, 1 - п. Мулымья). Собственники участков привлечены к оформлению самовольно занимаемой площади земельного участка. Сумма за выкуп земельных участков в 2017 году составила составила - 29 тыс. руб. </t>
  </si>
  <si>
    <t xml:space="preserve">Рабочими группами поселений организовано 139 встреч с работодателями, в ходе которых выявлено 1 нарушение трудового законодательства (задолженность по выплате  заработной платы). По результатам деятельности  рабочих групп поселений, выявлены 232 человека, находящихся в трудоспособном возрасте и не имеющих доходов, фактически работающих постоянно либо временно без оформления  трудовых отношений, из них легализовали трудовую деятельность (заключили трудовые договоры) 232 человека.
</t>
  </si>
  <si>
    <t>За 2017 год не выявлены юридические лица, не состоящие на налоговом учете по месту нахождения обособленного подразделения</t>
  </si>
  <si>
    <t>за 9 месяцев 2017 года было выявлено и предложено для включения в  перечень объектов недвижимого имущества, в отношении которых налоговая база определяется как кадастровая стоимость  77 объектов недвижимого имущества.</t>
  </si>
  <si>
    <t xml:space="preserve">За 2017 год проведено 29 комиссий по мобилизации дополнительных доходов. В целях взыскания и урегулирования недоимки по налогам проводятся следующие мероприятия:
-ежемесячно направляются списки должников в адрес администраций городских и сельких поселений;
-в адрес налоговых агентов  направлены списки должников- работников организаций; 
-на сайте администрации Кондинского района постоянно обновляются и размещаются информационные материалы для налогоплательшиков по недопущению налоговой задолженности;                                                                                                                                                                - ежемесячно проводится мониторинг уплаты налогов, в разрезе налогоплательщиков с аналогичным периодом прошлого года;                                    </t>
  </si>
  <si>
    <t xml:space="preserve">Уменьшение расходов на формирование муниципального задания БУ и АУ за счет поступления родительской платы за содержание в детских дошкольных учреждениях на уровень инфляции планируется провести по истечении 2017 года. Объем поступления доходов напрямую связан с рядом объективных факторов - динамика численности детей, в том числе льготных категорий, количество дето-дней посещения. Соответственно бюджетный эффект будет достигнут в 2018 г. </t>
  </si>
</sst>
</file>

<file path=xl/styles.xml><?xml version="1.0" encoding="utf-8"?>
<styleSheet xmlns="http://schemas.openxmlformats.org/spreadsheetml/2006/main">
  <numFmts count="1">
    <numFmt numFmtId="164" formatCode="#,##0.0"/>
  </numFmts>
  <fonts count="11">
    <font>
      <sz val="11"/>
      <color theme="1"/>
      <name val="Calibri"/>
      <family val="2"/>
      <charset val="204"/>
      <scheme val="minor"/>
    </font>
    <font>
      <sz val="11"/>
      <name val="Times New Roman"/>
      <family val="1"/>
      <charset val="204"/>
    </font>
    <font>
      <b/>
      <sz val="11"/>
      <name val="Calibri"/>
      <family val="2"/>
      <charset val="204"/>
      <scheme val="minor"/>
    </font>
    <font>
      <sz val="11"/>
      <name val="Calibri"/>
      <family val="2"/>
      <charset val="204"/>
      <scheme val="minor"/>
    </font>
    <font>
      <b/>
      <sz val="11"/>
      <name val="Times New Roman"/>
      <family val="1"/>
      <charset val="204"/>
    </font>
    <font>
      <sz val="14"/>
      <name val="Times New Roman"/>
      <family val="1"/>
      <charset val="204"/>
    </font>
    <font>
      <sz val="12"/>
      <color theme="1"/>
      <name val="Times New Roman"/>
      <family val="1"/>
      <charset val="204"/>
    </font>
    <font>
      <sz val="12"/>
      <name val="Times New Roman"/>
      <family val="1"/>
      <charset val="204"/>
    </font>
    <font>
      <sz val="12"/>
      <color theme="1"/>
      <name val="Calibri"/>
      <family val="2"/>
      <charset val="204"/>
      <scheme val="minor"/>
    </font>
    <font>
      <sz val="12"/>
      <name val="Calibri"/>
      <family val="2"/>
      <charset val="204"/>
      <scheme val="minor"/>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00">
    <xf numFmtId="0" fontId="0" fillId="0" borderId="0" xfId="0"/>
    <xf numFmtId="49" fontId="3" fillId="2" borderId="0" xfId="0" applyNumberFormat="1" applyFont="1" applyFill="1"/>
    <xf numFmtId="0" fontId="5" fillId="2" borderId="0" xfId="0" applyFont="1" applyFill="1" applyAlignment="1">
      <alignment horizontal="center"/>
    </xf>
    <xf numFmtId="0" fontId="3" fillId="2" borderId="0" xfId="0" applyFont="1" applyFill="1"/>
    <xf numFmtId="49" fontId="1" fillId="2" borderId="0" xfId="0" applyNumberFormat="1" applyFont="1" applyFill="1" applyAlignment="1">
      <alignment horizontal="center"/>
    </xf>
    <xf numFmtId="49" fontId="5" fillId="2" borderId="0" xfId="0" applyNumberFormat="1" applyFont="1" applyFill="1" applyAlignment="1">
      <alignment horizontal="left"/>
    </xf>
    <xf numFmtId="49" fontId="2" fillId="2" borderId="0" xfId="0" applyNumberFormat="1" applyFont="1" applyFill="1" applyAlignment="1">
      <alignment wrapText="1"/>
    </xf>
    <xf numFmtId="0" fontId="3" fillId="2" borderId="0" xfId="0" applyFont="1" applyFill="1" applyAlignment="1">
      <alignment wrapText="1"/>
    </xf>
    <xf numFmtId="49" fontId="4" fillId="2" borderId="0" xfId="0" applyNumberFormat="1" applyFont="1" applyFill="1"/>
    <xf numFmtId="49" fontId="2" fillId="2" borderId="0" xfId="0" applyNumberFormat="1" applyFont="1" applyFill="1"/>
    <xf numFmtId="0" fontId="7" fillId="2" borderId="5" xfId="0" applyFont="1" applyFill="1" applyBorder="1" applyAlignment="1">
      <alignment horizontal="left" vertical="top" wrapText="1"/>
    </xf>
    <xf numFmtId="0" fontId="7" fillId="2" borderId="5" xfId="0" applyFont="1" applyFill="1" applyBorder="1" applyAlignment="1">
      <alignment vertical="top" wrapText="1"/>
    </xf>
    <xf numFmtId="0" fontId="7" fillId="2" borderId="1" xfId="0" applyFont="1" applyFill="1" applyBorder="1" applyAlignment="1">
      <alignment vertical="center" wrapText="1"/>
    </xf>
    <xf numFmtId="0" fontId="7" fillId="2" borderId="1" xfId="0" applyNumberFormat="1" applyFont="1" applyFill="1" applyBorder="1" applyAlignment="1">
      <alignment horizontal="left" vertical="top" wrapText="1"/>
    </xf>
    <xf numFmtId="164" fontId="7" fillId="2" borderId="1" xfId="0" applyNumberFormat="1" applyFont="1" applyFill="1" applyBorder="1" applyAlignment="1">
      <alignment vertical="center" wrapText="1"/>
    </xf>
    <xf numFmtId="0" fontId="9" fillId="2" borderId="5" xfId="0" applyFont="1" applyFill="1" applyBorder="1" applyAlignment="1">
      <alignment vertical="top" wrapText="1"/>
    </xf>
    <xf numFmtId="0" fontId="9" fillId="2" borderId="1" xfId="0" applyFont="1" applyFill="1" applyBorder="1" applyAlignment="1">
      <alignment horizontal="left" vertical="top" wrapText="1"/>
    </xf>
    <xf numFmtId="0" fontId="8" fillId="2" borderId="1" xfId="0" applyFont="1" applyFill="1" applyBorder="1" applyAlignment="1">
      <alignment vertical="top" wrapText="1"/>
    </xf>
    <xf numFmtId="0" fontId="7" fillId="2" borderId="1" xfId="0" applyNumberFormat="1" applyFont="1" applyFill="1" applyBorder="1" applyAlignment="1">
      <alignment horizontal="center" vertical="top" wrapText="1"/>
    </xf>
    <xf numFmtId="49" fontId="7" fillId="2" borderId="1" xfId="0" applyNumberFormat="1" applyFont="1" applyFill="1" applyBorder="1" applyAlignment="1">
      <alignment vertical="top" wrapText="1"/>
    </xf>
    <xf numFmtId="164" fontId="7" fillId="2" borderId="1" xfId="0" applyNumberFormat="1" applyFont="1" applyFill="1" applyBorder="1" applyAlignment="1">
      <alignment vertical="top" wrapText="1"/>
    </xf>
    <xf numFmtId="164" fontId="7" fillId="2" borderId="1" xfId="0" applyNumberFormat="1" applyFont="1" applyFill="1" applyBorder="1" applyAlignment="1">
      <alignment horizontal="center" vertical="top" wrapText="1"/>
    </xf>
    <xf numFmtId="0" fontId="10" fillId="2" borderId="1" xfId="0" applyFont="1" applyFill="1" applyBorder="1" applyAlignment="1">
      <alignment horizontal="left" vertical="top" wrapText="1"/>
    </xf>
    <xf numFmtId="0" fontId="8" fillId="2" borderId="5" xfId="0" applyFont="1" applyFill="1" applyBorder="1" applyAlignment="1">
      <alignment vertical="top" wrapText="1"/>
    </xf>
    <xf numFmtId="164" fontId="7" fillId="2" borderId="5" xfId="0" applyNumberFormat="1" applyFont="1" applyFill="1" applyBorder="1" applyAlignment="1">
      <alignment horizontal="center" vertical="top" wrapText="1"/>
    </xf>
    <xf numFmtId="164" fontId="7" fillId="2" borderId="5" xfId="0" applyNumberFormat="1" applyFont="1" applyFill="1" applyBorder="1" applyAlignment="1">
      <alignment vertical="top" wrapText="1"/>
    </xf>
    <xf numFmtId="0" fontId="3" fillId="2" borderId="1" xfId="0" applyFont="1" applyFill="1" applyBorder="1"/>
    <xf numFmtId="164" fontId="7" fillId="2" borderId="1" xfId="0" applyNumberFormat="1" applyFont="1" applyFill="1" applyBorder="1" applyAlignment="1">
      <alignment horizontal="center" vertical="center"/>
    </xf>
    <xf numFmtId="10" fontId="7" fillId="2" borderId="1" xfId="0" applyNumberFormat="1" applyFont="1" applyFill="1" applyBorder="1" applyAlignment="1">
      <alignment horizontal="center" vertical="center" wrapText="1"/>
    </xf>
    <xf numFmtId="164" fontId="3" fillId="2" borderId="0" xfId="0" applyNumberFormat="1" applyFont="1" applyFill="1"/>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vertical="top" wrapText="1"/>
    </xf>
    <xf numFmtId="164" fontId="7" fillId="2" borderId="5" xfId="0" applyNumberFormat="1" applyFont="1" applyFill="1" applyBorder="1" applyAlignment="1">
      <alignment horizontal="center" vertical="center" wrapText="1"/>
    </xf>
    <xf numFmtId="164"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right" vertical="top" wrapText="1"/>
    </xf>
    <xf numFmtId="164" fontId="7" fillId="2" borderId="5" xfId="0" applyNumberFormat="1" applyFont="1" applyFill="1" applyBorder="1" applyAlignment="1">
      <alignment horizontal="right" vertical="top" wrapText="1"/>
    </xf>
    <xf numFmtId="164" fontId="7" fillId="2" borderId="1" xfId="0" applyNumberFormat="1" applyFont="1" applyFill="1" applyBorder="1" applyAlignment="1">
      <alignment horizontal="right" vertical="top"/>
    </xf>
    <xf numFmtId="0" fontId="7" fillId="2" borderId="1" xfId="0" applyFont="1" applyFill="1" applyBorder="1" applyAlignment="1">
      <alignment vertical="top"/>
    </xf>
    <xf numFmtId="2" fontId="6" fillId="2" borderId="1" xfId="0" applyNumberFormat="1" applyFont="1" applyFill="1" applyBorder="1" applyAlignment="1">
      <alignment vertical="top" wrapText="1"/>
    </xf>
    <xf numFmtId="0" fontId="6" fillId="2" borderId="5" xfId="0" applyFont="1" applyFill="1" applyBorder="1" applyAlignment="1">
      <alignment vertical="top" wrapText="1"/>
    </xf>
    <xf numFmtId="0" fontId="6" fillId="2" borderId="8" xfId="0" applyFont="1" applyFill="1" applyBorder="1" applyAlignment="1">
      <alignment vertical="top" wrapText="1"/>
    </xf>
    <xf numFmtId="0" fontId="7" fillId="2" borderId="2" xfId="0" applyFont="1" applyFill="1" applyBorder="1" applyAlignment="1">
      <alignment vertical="top" wrapText="1"/>
    </xf>
    <xf numFmtId="0" fontId="7" fillId="2" borderId="2" xfId="0" applyFont="1" applyFill="1" applyBorder="1" applyAlignment="1">
      <alignment horizontal="center" vertical="top" wrapText="1"/>
    </xf>
    <xf numFmtId="2" fontId="6" fillId="2" borderId="2" xfId="0" applyNumberFormat="1" applyFont="1" applyFill="1" applyBorder="1" applyAlignment="1">
      <alignment vertical="top" wrapText="1"/>
    </xf>
    <xf numFmtId="164" fontId="6" fillId="2" borderId="1" xfId="0" applyNumberFormat="1" applyFont="1" applyFill="1" applyBorder="1" applyAlignment="1">
      <alignment horizontal="right" vertical="top" wrapText="1"/>
    </xf>
    <xf numFmtId="49" fontId="7" fillId="2" borderId="5" xfId="0" applyNumberFormat="1" applyFont="1" applyFill="1" applyBorder="1" applyAlignment="1">
      <alignment vertical="top" wrapText="1"/>
    </xf>
    <xf numFmtId="0" fontId="10" fillId="2" borderId="1" xfId="0" applyFont="1" applyFill="1" applyBorder="1" applyAlignment="1">
      <alignment vertical="top" wrapText="1"/>
    </xf>
    <xf numFmtId="164" fontId="7" fillId="2" borderId="3" xfId="0" applyNumberFormat="1" applyFont="1" applyFill="1" applyBorder="1" applyAlignment="1">
      <alignment horizontal="right" vertical="top"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vertical="top" wrapText="1"/>
    </xf>
    <xf numFmtId="164" fontId="7" fillId="2" borderId="1" xfId="0" applyNumberFormat="1" applyFont="1" applyFill="1" applyBorder="1" applyAlignment="1">
      <alignment horizontal="left" vertical="center"/>
    </xf>
    <xf numFmtId="0" fontId="7" fillId="2" borderId="1" xfId="0" applyFont="1" applyFill="1" applyBorder="1" applyAlignment="1">
      <alignment vertical="top" wrapText="1"/>
    </xf>
    <xf numFmtId="164" fontId="7" fillId="2" borderId="1" xfId="0" applyNumberFormat="1" applyFont="1" applyFill="1" applyBorder="1" applyAlignment="1">
      <alignment horizontal="left" vertical="top" wrapText="1"/>
    </xf>
    <xf numFmtId="0" fontId="7" fillId="2" borderId="2" xfId="0" applyFont="1" applyFill="1" applyBorder="1" applyAlignment="1">
      <alignment horizontal="left" vertical="top" wrapText="1"/>
    </xf>
    <xf numFmtId="164" fontId="7" fillId="2" borderId="1" xfId="0" applyNumberFormat="1" applyFont="1" applyFill="1" applyBorder="1" applyAlignment="1">
      <alignment horizontal="center" vertical="center" wrapText="1"/>
    </xf>
    <xf numFmtId="164" fontId="7" fillId="2" borderId="2" xfId="0" applyNumberFormat="1" applyFont="1" applyFill="1" applyBorder="1" applyAlignment="1">
      <alignment horizontal="left" vertical="center" wrapText="1"/>
    </xf>
    <xf numFmtId="0" fontId="0" fillId="0" borderId="4" xfId="0" applyBorder="1" applyAlignment="1">
      <alignment vertical="center"/>
    </xf>
    <xf numFmtId="0" fontId="5" fillId="2" borderId="0" xfId="0" applyFont="1" applyFill="1" applyAlignment="1"/>
    <xf numFmtId="0" fontId="7" fillId="2" borderId="2" xfId="0" applyFont="1" applyFill="1" applyBorder="1" applyAlignment="1">
      <alignment horizontal="center" vertical="center" wrapText="1"/>
    </xf>
    <xf numFmtId="0" fontId="0" fillId="2" borderId="4" xfId="0" applyFill="1" applyBorder="1" applyAlignment="1"/>
    <xf numFmtId="0" fontId="5" fillId="2" borderId="0" xfId="0" applyFont="1" applyFill="1" applyAlignment="1">
      <alignment horizont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9" fillId="2" borderId="1" xfId="0" applyFont="1" applyFill="1" applyBorder="1" applyAlignment="1">
      <alignment horizontal="center" vertical="top" wrapText="1"/>
    </xf>
    <xf numFmtId="49"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164" fontId="7" fillId="2" borderId="2"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1" xfId="0" applyFont="1" applyFill="1" applyBorder="1" applyAlignment="1">
      <alignment vertical="top"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8"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0" xfId="0" applyFont="1" applyFill="1" applyBorder="1" applyAlignment="1">
      <alignment horizontal="center" vertical="top" wrapText="1"/>
    </xf>
    <xf numFmtId="0" fontId="0" fillId="2" borderId="7" xfId="0" applyFill="1" applyBorder="1" applyAlignment="1">
      <alignment horizontal="center" vertical="center" wrapText="1"/>
    </xf>
    <xf numFmtId="0" fontId="0" fillId="2" borderId="4" xfId="0" applyFill="1" applyBorder="1" applyAlignment="1">
      <alignment horizontal="center" vertical="center" wrapText="1"/>
    </xf>
    <xf numFmtId="164" fontId="7" fillId="2" borderId="5"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colors>
    <mruColors>
      <color rgb="FF66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611915F9-89DE-4108-90D2-51E82B15A613}" diskRevisions="1" revisionId="18" version="8">
  <header guid="{611915F9-89DE-4108-90D2-51E82B15A613}" dateTime="2018-02-20T18:42:30" maxSheetId="2" userName="02-2210" r:id="rId8">
    <sheetIdMap count="1">
      <sheetId val="1"/>
    </sheetIdMap>
  </header>
</headers>
</file>

<file path=xl/revisions/revisionLog1.xml><?xml version="1.0" encoding="utf-8"?>
<revisions xmlns="http://schemas.openxmlformats.org/spreadsheetml/2006/main" xmlns:r="http://schemas.openxmlformats.org/officeDocument/2006/relationships">
  <rcv guid="{91255E12-F243-425D-B9FC-DB8270452AEF}" action="delete"/>
  <rdn rId="0" localSheetId="1" customView="1" name="Z_91255E12_F243_425D_B9FC_DB8270452AEF_.wvu.Rows" hidden="1" oldHidden="1">
    <formula>'Оптимизация 4 кв.'!$3:$3</formula>
    <oldFormula>'Оптимизация 4 кв.'!$3:$3</oldFormula>
  </rdn>
  <rcv guid="{91255E12-F243-425D-B9FC-DB8270452AEF}"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S57"/>
  <sheetViews>
    <sheetView tabSelected="1" topLeftCell="A35" zoomScale="50" zoomScaleNormal="50" zoomScaleSheetLayoutView="85" workbookViewId="0">
      <selection activeCell="B42" sqref="B42"/>
    </sheetView>
  </sheetViews>
  <sheetFormatPr defaultColWidth="8.88671875" defaultRowHeight="14.4"/>
  <cols>
    <col min="1" max="1" width="8.88671875" style="9" customWidth="1"/>
    <col min="2" max="2" width="32.5546875" style="3" customWidth="1"/>
    <col min="3" max="3" width="19.6640625" style="3" customWidth="1"/>
    <col min="4" max="4" width="14.88671875" style="3" customWidth="1"/>
    <col min="5" max="5" width="49" style="3" customWidth="1"/>
    <col min="6" max="6" width="23.88671875" style="3" customWidth="1"/>
    <col min="7" max="7" width="16.33203125" style="3" customWidth="1"/>
    <col min="8" max="8" width="11.44140625" style="3" customWidth="1"/>
    <col min="9" max="9" width="8.44140625" style="3" customWidth="1"/>
    <col min="10" max="10" width="25" style="3" customWidth="1"/>
    <col min="11" max="11" width="11.6640625" style="3" customWidth="1"/>
    <col min="12" max="12" width="12" style="3" customWidth="1"/>
    <col min="13" max="13" width="21.88671875" style="3" customWidth="1"/>
    <col min="14" max="14" width="17.6640625" style="3" customWidth="1"/>
    <col min="15" max="15" width="98.88671875" style="3" customWidth="1"/>
    <col min="16" max="18" width="9.109375" style="3"/>
    <col min="19" max="19" width="9.44140625" style="3" bestFit="1" customWidth="1"/>
    <col min="20" max="16384" width="8.88671875" style="3"/>
  </cols>
  <sheetData>
    <row r="1" spans="1:19" ht="18">
      <c r="A1" s="1"/>
      <c r="B1" s="2"/>
      <c r="H1" s="64" t="s">
        <v>155</v>
      </c>
      <c r="I1" s="64"/>
      <c r="J1" s="64"/>
      <c r="K1" s="64"/>
      <c r="L1" s="64"/>
    </row>
    <row r="2" spans="1:19" ht="18">
      <c r="A2" s="4"/>
      <c r="H2" s="64" t="s">
        <v>156</v>
      </c>
      <c r="I2" s="64"/>
      <c r="J2" s="64"/>
      <c r="K2" s="64"/>
      <c r="L2" s="64"/>
    </row>
    <row r="3" spans="1:19" ht="18" hidden="1">
      <c r="A3" s="4"/>
      <c r="H3" s="64" t="s">
        <v>157</v>
      </c>
      <c r="I3" s="64"/>
      <c r="J3" s="64"/>
      <c r="K3" s="64"/>
      <c r="L3" s="64"/>
    </row>
    <row r="4" spans="1:19" ht="42.75" customHeight="1">
      <c r="A4" s="67" t="s">
        <v>94</v>
      </c>
      <c r="B4" s="67"/>
      <c r="C4" s="67"/>
      <c r="D4" s="67"/>
      <c r="E4" s="67"/>
      <c r="F4" s="67"/>
      <c r="G4" s="67"/>
      <c r="H4" s="67"/>
      <c r="I4" s="67"/>
      <c r="J4" s="67"/>
      <c r="K4" s="67"/>
      <c r="L4" s="67"/>
    </row>
    <row r="5" spans="1:19" ht="18">
      <c r="A5" s="5"/>
    </row>
    <row r="6" spans="1:19" ht="18">
      <c r="A6" s="5"/>
    </row>
    <row r="7" spans="1:19" ht="18">
      <c r="A7" s="5"/>
    </row>
    <row r="8" spans="1:19" ht="18">
      <c r="A8" s="5"/>
    </row>
    <row r="9" spans="1:19" ht="70.5" customHeight="1">
      <c r="A9" s="73" t="s">
        <v>0</v>
      </c>
      <c r="B9" s="96" t="s">
        <v>1</v>
      </c>
      <c r="C9" s="68" t="s">
        <v>2</v>
      </c>
      <c r="D9" s="68" t="s">
        <v>3</v>
      </c>
      <c r="E9" s="68" t="s">
        <v>4</v>
      </c>
      <c r="F9" s="68" t="s">
        <v>5</v>
      </c>
      <c r="G9" s="68" t="s">
        <v>158</v>
      </c>
      <c r="H9" s="68"/>
      <c r="I9" s="68"/>
      <c r="J9" s="68" t="s">
        <v>159</v>
      </c>
      <c r="K9" s="68"/>
      <c r="L9" s="69"/>
      <c r="M9" s="65" t="s">
        <v>160</v>
      </c>
      <c r="N9" s="65" t="s">
        <v>161</v>
      </c>
      <c r="O9" s="65" t="s">
        <v>162</v>
      </c>
    </row>
    <row r="10" spans="1:19" ht="55.5" customHeight="1">
      <c r="A10" s="73"/>
      <c r="B10" s="97"/>
      <c r="C10" s="68"/>
      <c r="D10" s="68"/>
      <c r="E10" s="68"/>
      <c r="F10" s="68"/>
      <c r="G10" s="30" t="s">
        <v>6</v>
      </c>
      <c r="H10" s="30" t="s">
        <v>14</v>
      </c>
      <c r="I10" s="30" t="s">
        <v>15</v>
      </c>
      <c r="J10" s="30" t="s">
        <v>6</v>
      </c>
      <c r="K10" s="30" t="s">
        <v>14</v>
      </c>
      <c r="L10" s="31" t="s">
        <v>15</v>
      </c>
      <c r="M10" s="66"/>
      <c r="N10" s="66"/>
      <c r="O10" s="66"/>
    </row>
    <row r="11" spans="1:19" ht="24.75" customHeight="1">
      <c r="A11" s="69" t="s">
        <v>151</v>
      </c>
      <c r="B11" s="70"/>
      <c r="C11" s="70"/>
      <c r="D11" s="70"/>
      <c r="E11" s="70"/>
      <c r="F11" s="70"/>
      <c r="G11" s="70"/>
      <c r="H11" s="70"/>
      <c r="I11" s="70"/>
      <c r="J11" s="70"/>
      <c r="K11" s="70"/>
      <c r="L11" s="70"/>
      <c r="M11" s="26"/>
      <c r="N11" s="26"/>
      <c r="O11" s="26"/>
    </row>
    <row r="12" spans="1:19" ht="245.25" customHeight="1">
      <c r="A12" s="32" t="s">
        <v>11</v>
      </c>
      <c r="B12" s="10" t="s">
        <v>28</v>
      </c>
      <c r="C12" s="33" t="s">
        <v>29</v>
      </c>
      <c r="D12" s="33" t="s">
        <v>30</v>
      </c>
      <c r="E12" s="11" t="s">
        <v>121</v>
      </c>
      <c r="F12" s="33" t="s">
        <v>31</v>
      </c>
      <c r="G12" s="30">
        <v>1.2</v>
      </c>
      <c r="H12" s="30">
        <v>1.2</v>
      </c>
      <c r="I12" s="30">
        <v>1.2</v>
      </c>
      <c r="J12" s="34">
        <v>72.400000000000006</v>
      </c>
      <c r="K12" s="34">
        <v>72.400000000000006</v>
      </c>
      <c r="L12" s="37">
        <v>72.400000000000006</v>
      </c>
      <c r="M12" s="26"/>
      <c r="N12" s="26"/>
      <c r="O12" s="26"/>
    </row>
    <row r="13" spans="1:19" ht="190.5" customHeight="1">
      <c r="A13" s="75" t="s">
        <v>12</v>
      </c>
      <c r="B13" s="98" t="s">
        <v>32</v>
      </c>
      <c r="C13" s="68" t="s">
        <v>33</v>
      </c>
      <c r="D13" s="33" t="s">
        <v>30</v>
      </c>
      <c r="E13" s="11" t="s">
        <v>85</v>
      </c>
      <c r="F13" s="33" t="s">
        <v>34</v>
      </c>
      <c r="G13" s="12">
        <v>25</v>
      </c>
      <c r="H13" s="12">
        <v>0</v>
      </c>
      <c r="I13" s="30">
        <v>0</v>
      </c>
      <c r="J13" s="34">
        <v>107.6</v>
      </c>
      <c r="K13" s="34">
        <v>0</v>
      </c>
      <c r="L13" s="37">
        <v>0</v>
      </c>
      <c r="M13" s="27">
        <v>107.6</v>
      </c>
      <c r="N13" s="27">
        <v>25</v>
      </c>
      <c r="O13" s="38" t="s">
        <v>175</v>
      </c>
    </row>
    <row r="14" spans="1:19" ht="177" customHeight="1">
      <c r="A14" s="76"/>
      <c r="B14" s="99"/>
      <c r="C14" s="77"/>
      <c r="D14" s="33" t="s">
        <v>30</v>
      </c>
      <c r="E14" s="11" t="s">
        <v>86</v>
      </c>
      <c r="F14" s="33" t="s">
        <v>34</v>
      </c>
      <c r="G14" s="12">
        <v>14</v>
      </c>
      <c r="H14" s="12">
        <v>10</v>
      </c>
      <c r="I14" s="30">
        <v>10</v>
      </c>
      <c r="J14" s="34">
        <v>99.2</v>
      </c>
      <c r="K14" s="34">
        <v>70.8</v>
      </c>
      <c r="L14" s="37">
        <v>70.8</v>
      </c>
      <c r="M14" s="27">
        <v>99.2</v>
      </c>
      <c r="N14" s="27">
        <v>14</v>
      </c>
      <c r="O14" s="39" t="s">
        <v>177</v>
      </c>
      <c r="S14" s="29"/>
    </row>
    <row r="15" spans="1:19" ht="146.25" customHeight="1">
      <c r="A15" s="32" t="s">
        <v>35</v>
      </c>
      <c r="B15" s="11" t="s">
        <v>40</v>
      </c>
      <c r="C15" s="33" t="s">
        <v>41</v>
      </c>
      <c r="D15" s="33" t="s">
        <v>30</v>
      </c>
      <c r="E15" s="11" t="s">
        <v>42</v>
      </c>
      <c r="F15" s="33" t="s">
        <v>43</v>
      </c>
      <c r="G15" s="12">
        <v>23</v>
      </c>
      <c r="H15" s="12">
        <v>3</v>
      </c>
      <c r="I15" s="30">
        <v>3</v>
      </c>
      <c r="J15" s="34">
        <v>6214.8</v>
      </c>
      <c r="K15" s="34">
        <v>500</v>
      </c>
      <c r="L15" s="37">
        <v>500</v>
      </c>
      <c r="M15" s="27">
        <v>6214.8</v>
      </c>
      <c r="N15" s="27">
        <v>23</v>
      </c>
      <c r="O15" s="38" t="s">
        <v>178</v>
      </c>
    </row>
    <row r="16" spans="1:19" ht="84" customHeight="1">
      <c r="A16" s="75" t="s">
        <v>36</v>
      </c>
      <c r="B16" s="84" t="s">
        <v>44</v>
      </c>
      <c r="C16" s="68" t="s">
        <v>154</v>
      </c>
      <c r="D16" s="33" t="s">
        <v>30</v>
      </c>
      <c r="E16" s="11" t="s">
        <v>45</v>
      </c>
      <c r="F16" s="71" t="s">
        <v>47</v>
      </c>
      <c r="G16" s="68">
        <v>35</v>
      </c>
      <c r="H16" s="68">
        <v>45</v>
      </c>
      <c r="I16" s="68">
        <v>55</v>
      </c>
      <c r="J16" s="74">
        <v>37.6</v>
      </c>
      <c r="K16" s="74">
        <v>44.1</v>
      </c>
      <c r="L16" s="95">
        <v>53.9</v>
      </c>
      <c r="M16" s="78">
        <v>71.8</v>
      </c>
      <c r="N16" s="78">
        <v>49</v>
      </c>
      <c r="O16" s="62" t="s">
        <v>184</v>
      </c>
    </row>
    <row r="17" spans="1:15" ht="153" customHeight="1">
      <c r="A17" s="76"/>
      <c r="B17" s="86"/>
      <c r="C17" s="77"/>
      <c r="D17" s="33" t="s">
        <v>30</v>
      </c>
      <c r="E17" s="11" t="s">
        <v>46</v>
      </c>
      <c r="F17" s="72"/>
      <c r="G17" s="68"/>
      <c r="H17" s="68"/>
      <c r="I17" s="68"/>
      <c r="J17" s="74"/>
      <c r="K17" s="74"/>
      <c r="L17" s="95"/>
      <c r="M17" s="79"/>
      <c r="N17" s="79"/>
      <c r="O17" s="63"/>
    </row>
    <row r="18" spans="1:15" ht="308.25" customHeight="1">
      <c r="A18" s="75" t="s">
        <v>37</v>
      </c>
      <c r="B18" s="90" t="s">
        <v>48</v>
      </c>
      <c r="C18" s="33" t="s">
        <v>41</v>
      </c>
      <c r="D18" s="33" t="s">
        <v>30</v>
      </c>
      <c r="E18" s="65" t="s">
        <v>49</v>
      </c>
      <c r="F18" s="33" t="s">
        <v>50</v>
      </c>
      <c r="G18" s="14">
        <v>3000</v>
      </c>
      <c r="H18" s="14">
        <v>3000</v>
      </c>
      <c r="I18" s="34">
        <v>3000</v>
      </c>
      <c r="J18" s="34">
        <v>3000</v>
      </c>
      <c r="K18" s="34">
        <v>3000</v>
      </c>
      <c r="L18" s="37">
        <v>3000</v>
      </c>
      <c r="M18" s="27">
        <v>3676.99</v>
      </c>
      <c r="N18" s="27">
        <v>3677</v>
      </c>
      <c r="O18" s="38" t="s">
        <v>179</v>
      </c>
    </row>
    <row r="19" spans="1:15" ht="123.75" customHeight="1">
      <c r="A19" s="75"/>
      <c r="B19" s="92"/>
      <c r="C19" s="33" t="s">
        <v>154</v>
      </c>
      <c r="D19" s="33" t="s">
        <v>30</v>
      </c>
      <c r="E19" s="93"/>
      <c r="F19" s="33" t="s">
        <v>50</v>
      </c>
      <c r="G19" s="14">
        <v>2000</v>
      </c>
      <c r="H19" s="14">
        <v>2000</v>
      </c>
      <c r="I19" s="34">
        <v>2000</v>
      </c>
      <c r="J19" s="34">
        <v>2000</v>
      </c>
      <c r="K19" s="34">
        <v>2000</v>
      </c>
      <c r="L19" s="37">
        <v>2000</v>
      </c>
      <c r="M19" s="27">
        <v>2187.6999999999998</v>
      </c>
      <c r="N19" s="27">
        <v>2187.6999999999998</v>
      </c>
      <c r="O19" s="57" t="s">
        <v>183</v>
      </c>
    </row>
    <row r="20" spans="1:15" ht="122.25" customHeight="1">
      <c r="A20" s="76"/>
      <c r="B20" s="91"/>
      <c r="C20" s="33" t="s">
        <v>51</v>
      </c>
      <c r="D20" s="33" t="s">
        <v>30</v>
      </c>
      <c r="E20" s="94"/>
      <c r="F20" s="33" t="s">
        <v>50</v>
      </c>
      <c r="G20" s="12">
        <v>216.2</v>
      </c>
      <c r="H20" s="12">
        <v>0</v>
      </c>
      <c r="I20" s="30">
        <v>0</v>
      </c>
      <c r="J20" s="34">
        <v>216.2</v>
      </c>
      <c r="K20" s="34">
        <v>0</v>
      </c>
      <c r="L20" s="37">
        <v>0</v>
      </c>
      <c r="M20" s="27">
        <v>219.4</v>
      </c>
      <c r="N20" s="27">
        <v>219.4</v>
      </c>
      <c r="O20" s="38" t="s">
        <v>174</v>
      </c>
    </row>
    <row r="21" spans="1:15" ht="82.5" customHeight="1">
      <c r="A21" s="75" t="s">
        <v>38</v>
      </c>
      <c r="B21" s="90" t="s">
        <v>87</v>
      </c>
      <c r="C21" s="33" t="s">
        <v>59</v>
      </c>
      <c r="D21" s="33" t="s">
        <v>30</v>
      </c>
      <c r="E21" s="15"/>
      <c r="F21" s="33" t="s">
        <v>88</v>
      </c>
      <c r="G21" s="12">
        <v>5.7</v>
      </c>
      <c r="H21" s="12">
        <v>5.7</v>
      </c>
      <c r="I21" s="30">
        <v>5.7</v>
      </c>
      <c r="J21" s="34">
        <v>30</v>
      </c>
      <c r="K21" s="34">
        <v>30</v>
      </c>
      <c r="L21" s="37">
        <v>30</v>
      </c>
      <c r="M21" s="27">
        <v>30</v>
      </c>
      <c r="N21" s="27">
        <v>5.7</v>
      </c>
      <c r="O21" s="27"/>
    </row>
    <row r="22" spans="1:15" ht="103.5" customHeight="1">
      <c r="A22" s="75"/>
      <c r="B22" s="91"/>
      <c r="C22" s="33" t="s">
        <v>67</v>
      </c>
      <c r="D22" s="33" t="s">
        <v>30</v>
      </c>
      <c r="E22" s="16"/>
      <c r="F22" s="33" t="s">
        <v>88</v>
      </c>
      <c r="G22" s="12">
        <v>10</v>
      </c>
      <c r="H22" s="12">
        <v>6.5</v>
      </c>
      <c r="I22" s="30">
        <v>6.5</v>
      </c>
      <c r="J22" s="34">
        <v>2.6</v>
      </c>
      <c r="K22" s="34">
        <v>1.7</v>
      </c>
      <c r="L22" s="37">
        <v>1.7</v>
      </c>
      <c r="M22" s="27">
        <v>2.6</v>
      </c>
      <c r="N22" s="27">
        <v>10</v>
      </c>
      <c r="O22" s="38" t="s">
        <v>164</v>
      </c>
    </row>
    <row r="23" spans="1:15" ht="51.75" customHeight="1">
      <c r="A23" s="32" t="s">
        <v>39</v>
      </c>
      <c r="B23" s="11" t="s">
        <v>54</v>
      </c>
      <c r="C23" s="33" t="s">
        <v>41</v>
      </c>
      <c r="D23" s="33" t="s">
        <v>30</v>
      </c>
      <c r="E23" s="11" t="s">
        <v>55</v>
      </c>
      <c r="F23" s="33" t="s">
        <v>56</v>
      </c>
      <c r="G23" s="12">
        <v>30</v>
      </c>
      <c r="H23" s="12">
        <v>7</v>
      </c>
      <c r="I23" s="30">
        <v>6</v>
      </c>
      <c r="J23" s="34">
        <v>22496.1</v>
      </c>
      <c r="K23" s="34">
        <v>4749.5</v>
      </c>
      <c r="L23" s="37">
        <v>3509.1</v>
      </c>
      <c r="M23" s="27">
        <v>22825.599999999999</v>
      </c>
      <c r="N23" s="27">
        <v>30</v>
      </c>
      <c r="O23" s="38" t="s">
        <v>163</v>
      </c>
    </row>
    <row r="24" spans="1:15" ht="46.5" customHeight="1">
      <c r="A24" s="88" t="s">
        <v>101</v>
      </c>
      <c r="B24" s="89"/>
      <c r="C24" s="89"/>
      <c r="D24" s="89"/>
      <c r="E24" s="89"/>
      <c r="F24" s="89"/>
      <c r="G24" s="89"/>
      <c r="H24" s="89"/>
      <c r="I24" s="89"/>
      <c r="J24" s="89"/>
      <c r="K24" s="89"/>
      <c r="L24" s="89"/>
      <c r="M24" s="27"/>
      <c r="N24" s="27"/>
      <c r="O24" s="27"/>
    </row>
    <row r="25" spans="1:15" ht="177" customHeight="1">
      <c r="A25" s="32" t="s">
        <v>95</v>
      </c>
      <c r="B25" s="11" t="s">
        <v>102</v>
      </c>
      <c r="C25" s="33" t="s">
        <v>100</v>
      </c>
      <c r="D25" s="33" t="s">
        <v>26</v>
      </c>
      <c r="E25" s="35" t="s">
        <v>103</v>
      </c>
      <c r="F25" s="33" t="s">
        <v>104</v>
      </c>
      <c r="G25" s="36"/>
      <c r="H25" s="17"/>
      <c r="I25" s="17"/>
      <c r="J25" s="17"/>
      <c r="K25" s="17"/>
      <c r="L25" s="23"/>
      <c r="M25" s="27"/>
      <c r="N25" s="27"/>
      <c r="O25" s="56" t="s">
        <v>186</v>
      </c>
    </row>
    <row r="26" spans="1:15" ht="175.5" customHeight="1">
      <c r="A26" s="32" t="s">
        <v>105</v>
      </c>
      <c r="B26" s="11" t="s">
        <v>106</v>
      </c>
      <c r="C26" s="33" t="s">
        <v>100</v>
      </c>
      <c r="D26" s="33" t="s">
        <v>107</v>
      </c>
      <c r="E26" s="35" t="s">
        <v>108</v>
      </c>
      <c r="F26" s="33" t="s">
        <v>109</v>
      </c>
      <c r="G26" s="36"/>
      <c r="H26" s="17"/>
      <c r="I26" s="17"/>
      <c r="J26" s="17"/>
      <c r="K26" s="17"/>
      <c r="L26" s="23"/>
      <c r="M26" s="27"/>
      <c r="N26" s="27"/>
      <c r="O26" s="56" t="s">
        <v>188</v>
      </c>
    </row>
    <row r="27" spans="1:15" ht="282.75" customHeight="1">
      <c r="A27" s="32" t="s">
        <v>110</v>
      </c>
      <c r="B27" s="11" t="s">
        <v>111</v>
      </c>
      <c r="C27" s="33" t="s">
        <v>29</v>
      </c>
      <c r="D27" s="33" t="s">
        <v>26</v>
      </c>
      <c r="E27" s="35" t="s">
        <v>112</v>
      </c>
      <c r="F27" s="18" t="s">
        <v>113</v>
      </c>
      <c r="G27" s="36"/>
      <c r="H27" s="17"/>
      <c r="I27" s="17"/>
      <c r="J27" s="17"/>
      <c r="K27" s="17"/>
      <c r="L27" s="23"/>
      <c r="M27" s="27"/>
      <c r="N27" s="27"/>
      <c r="O27" s="59" t="s">
        <v>185</v>
      </c>
    </row>
    <row r="28" spans="1:15" ht="126" customHeight="1">
      <c r="A28" s="32" t="s">
        <v>120</v>
      </c>
      <c r="B28" s="11" t="s">
        <v>123</v>
      </c>
      <c r="C28" s="33" t="s">
        <v>100</v>
      </c>
      <c r="D28" s="33" t="s">
        <v>26</v>
      </c>
      <c r="E28" s="13" t="s">
        <v>122</v>
      </c>
      <c r="F28" s="18" t="s">
        <v>124</v>
      </c>
      <c r="G28" s="36"/>
      <c r="H28" s="17"/>
      <c r="I28" s="17"/>
      <c r="J28" s="17"/>
      <c r="K28" s="17"/>
      <c r="L28" s="23"/>
      <c r="M28" s="27"/>
      <c r="N28" s="27"/>
      <c r="O28" s="55" t="s">
        <v>187</v>
      </c>
    </row>
    <row r="29" spans="1:15" ht="21.75" customHeight="1">
      <c r="A29" s="87" t="s">
        <v>7</v>
      </c>
      <c r="B29" s="87"/>
      <c r="C29" s="87"/>
      <c r="D29" s="87"/>
      <c r="E29" s="87"/>
      <c r="F29" s="87"/>
      <c r="G29" s="87"/>
      <c r="H29" s="87"/>
      <c r="I29" s="87"/>
      <c r="J29" s="34">
        <f>J13+J14+J15+J16+J18+J19+J20+J21+J22+J23</f>
        <v>34204.1</v>
      </c>
      <c r="K29" s="61">
        <f t="shared" ref="K29:N29" si="0">K13+K14+K15+K16+K18+K19+K20+K21+K22+K23</f>
        <v>10396.099999999999</v>
      </c>
      <c r="L29" s="61">
        <f t="shared" si="0"/>
        <v>9165.5</v>
      </c>
      <c r="M29" s="61">
        <f t="shared" si="0"/>
        <v>35435.69</v>
      </c>
      <c r="N29" s="61">
        <f t="shared" si="0"/>
        <v>6240.7999999999993</v>
      </c>
      <c r="O29" s="27"/>
    </row>
    <row r="30" spans="1:15" ht="22.5" customHeight="1">
      <c r="A30" s="80" t="s">
        <v>152</v>
      </c>
      <c r="B30" s="81"/>
      <c r="C30" s="81"/>
      <c r="D30" s="81"/>
      <c r="E30" s="81"/>
      <c r="F30" s="81"/>
      <c r="G30" s="81"/>
      <c r="H30" s="81"/>
      <c r="I30" s="81"/>
      <c r="J30" s="81"/>
      <c r="K30" s="81"/>
      <c r="L30" s="81"/>
      <c r="M30" s="27"/>
      <c r="N30" s="27"/>
      <c r="O30" s="27"/>
    </row>
    <row r="31" spans="1:15" ht="128.25" customHeight="1">
      <c r="A31" s="19" t="s">
        <v>9</v>
      </c>
      <c r="B31" s="11" t="s">
        <v>58</v>
      </c>
      <c r="C31" s="33" t="s">
        <v>59</v>
      </c>
      <c r="D31" s="33" t="s">
        <v>6</v>
      </c>
      <c r="E31" s="11" t="s">
        <v>60</v>
      </c>
      <c r="F31" s="33" t="s">
        <v>119</v>
      </c>
      <c r="G31" s="40">
        <v>0.1</v>
      </c>
      <c r="H31" s="40">
        <v>0</v>
      </c>
      <c r="I31" s="40">
        <v>0</v>
      </c>
      <c r="J31" s="40">
        <v>580</v>
      </c>
      <c r="K31" s="40">
        <v>0</v>
      </c>
      <c r="L31" s="41">
        <v>0</v>
      </c>
      <c r="M31" s="42">
        <v>580</v>
      </c>
      <c r="N31" s="42">
        <v>0.1</v>
      </c>
      <c r="O31" s="36" t="s">
        <v>165</v>
      </c>
    </row>
    <row r="32" spans="1:15" ht="171.6">
      <c r="A32" s="19" t="s">
        <v>10</v>
      </c>
      <c r="B32" s="11" t="s">
        <v>62</v>
      </c>
      <c r="C32" s="33" t="s">
        <v>59</v>
      </c>
      <c r="D32" s="33" t="s">
        <v>6</v>
      </c>
      <c r="E32" s="11" t="s">
        <v>150</v>
      </c>
      <c r="F32" s="33" t="s">
        <v>118</v>
      </c>
      <c r="G32" s="40">
        <v>0.7</v>
      </c>
      <c r="H32" s="40">
        <v>0</v>
      </c>
      <c r="I32" s="40">
        <v>0</v>
      </c>
      <c r="J32" s="40">
        <v>3065</v>
      </c>
      <c r="K32" s="40">
        <v>0</v>
      </c>
      <c r="L32" s="41">
        <v>0</v>
      </c>
      <c r="M32" s="42">
        <v>3065</v>
      </c>
      <c r="N32" s="42">
        <v>0.7</v>
      </c>
      <c r="O32" s="36" t="s">
        <v>166</v>
      </c>
    </row>
    <row r="33" spans="1:15" ht="162" customHeight="1">
      <c r="A33" s="19" t="s">
        <v>57</v>
      </c>
      <c r="B33" s="11" t="s">
        <v>64</v>
      </c>
      <c r="C33" s="33" t="s">
        <v>59</v>
      </c>
      <c r="D33" s="33" t="s">
        <v>63</v>
      </c>
      <c r="E33" s="11" t="s">
        <v>149</v>
      </c>
      <c r="F33" s="33" t="s">
        <v>65</v>
      </c>
      <c r="G33" s="40">
        <v>0</v>
      </c>
      <c r="H33" s="40">
        <v>0.1</v>
      </c>
      <c r="I33" s="40">
        <v>0.1</v>
      </c>
      <c r="J33" s="40">
        <v>0</v>
      </c>
      <c r="K33" s="40">
        <v>300</v>
      </c>
      <c r="L33" s="41">
        <v>300</v>
      </c>
      <c r="M33" s="42">
        <v>0</v>
      </c>
      <c r="N33" s="42">
        <v>0</v>
      </c>
      <c r="O33" s="58" t="s">
        <v>189</v>
      </c>
    </row>
    <row r="34" spans="1:15" ht="114.75" customHeight="1">
      <c r="A34" s="19" t="s">
        <v>61</v>
      </c>
      <c r="B34" s="11" t="s">
        <v>66</v>
      </c>
      <c r="C34" s="33" t="s">
        <v>67</v>
      </c>
      <c r="D34" s="33" t="s">
        <v>68</v>
      </c>
      <c r="E34" s="11" t="s">
        <v>69</v>
      </c>
      <c r="F34" s="33" t="s">
        <v>126</v>
      </c>
      <c r="G34" s="40">
        <v>0.2</v>
      </c>
      <c r="H34" s="40">
        <v>0.3</v>
      </c>
      <c r="I34" s="40">
        <v>0.3</v>
      </c>
      <c r="J34" s="40">
        <v>210</v>
      </c>
      <c r="K34" s="40">
        <v>210</v>
      </c>
      <c r="L34" s="41">
        <v>210</v>
      </c>
      <c r="M34" s="42">
        <v>210</v>
      </c>
      <c r="N34" s="42">
        <v>0.2</v>
      </c>
      <c r="O34" s="60" t="s">
        <v>180</v>
      </c>
    </row>
    <row r="35" spans="1:15" ht="159.75" customHeight="1">
      <c r="A35" s="19" t="s">
        <v>71</v>
      </c>
      <c r="B35" s="11" t="s">
        <v>127</v>
      </c>
      <c r="C35" s="33" t="s">
        <v>67</v>
      </c>
      <c r="D35" s="33" t="s">
        <v>70</v>
      </c>
      <c r="E35" s="11" t="s">
        <v>116</v>
      </c>
      <c r="F35" s="33" t="s">
        <v>115</v>
      </c>
      <c r="G35" s="40">
        <v>138.30000000000001</v>
      </c>
      <c r="H35" s="40"/>
      <c r="I35" s="40"/>
      <c r="J35" s="40">
        <v>138.30000000000001</v>
      </c>
      <c r="K35" s="40"/>
      <c r="L35" s="41"/>
      <c r="M35" s="42">
        <v>138.30000000000001</v>
      </c>
      <c r="N35" s="42">
        <v>138.30000000000001</v>
      </c>
      <c r="O35" s="36" t="s">
        <v>181</v>
      </c>
    </row>
    <row r="36" spans="1:15" ht="78">
      <c r="A36" s="19" t="s">
        <v>72</v>
      </c>
      <c r="B36" s="11" t="s">
        <v>16</v>
      </c>
      <c r="C36" s="36"/>
      <c r="D36" s="33" t="s">
        <v>6</v>
      </c>
      <c r="E36" s="84" t="s">
        <v>117</v>
      </c>
      <c r="F36" s="11" t="s">
        <v>23</v>
      </c>
      <c r="G36" s="40">
        <f>G37+G38+G39+G40+G41+G42</f>
        <v>3581.3</v>
      </c>
      <c r="H36" s="40"/>
      <c r="I36" s="40"/>
      <c r="J36" s="40">
        <f>J37+J38+J39+J40+J41+J42</f>
        <v>3581.3</v>
      </c>
      <c r="K36" s="40">
        <f t="shared" ref="K36:N36" si="1">K37+K38+K39+K40+K41+K42</f>
        <v>0</v>
      </c>
      <c r="L36" s="40">
        <f t="shared" si="1"/>
        <v>0</v>
      </c>
      <c r="M36" s="40">
        <f t="shared" si="1"/>
        <v>3581.3</v>
      </c>
      <c r="N36" s="40">
        <f t="shared" si="1"/>
        <v>3581.3</v>
      </c>
      <c r="O36" s="36"/>
    </row>
    <row r="37" spans="1:15" ht="76.5" customHeight="1">
      <c r="A37" s="19" t="s">
        <v>76</v>
      </c>
      <c r="B37" s="11" t="s">
        <v>17</v>
      </c>
      <c r="C37" s="36"/>
      <c r="D37" s="33"/>
      <c r="E37" s="85"/>
      <c r="F37" s="36"/>
      <c r="G37" s="40">
        <v>469.6</v>
      </c>
      <c r="H37" s="40"/>
      <c r="I37" s="40"/>
      <c r="J37" s="40">
        <f>G37</f>
        <v>469.6</v>
      </c>
      <c r="K37" s="40"/>
      <c r="L37" s="41"/>
      <c r="M37" s="40">
        <f t="shared" ref="M37:M42" si="2">J37</f>
        <v>469.6</v>
      </c>
      <c r="N37" s="40">
        <v>469.6</v>
      </c>
      <c r="O37" s="36" t="s">
        <v>167</v>
      </c>
    </row>
    <row r="38" spans="1:15" ht="78" customHeight="1">
      <c r="A38" s="19" t="s">
        <v>77</v>
      </c>
      <c r="B38" s="11" t="s">
        <v>18</v>
      </c>
      <c r="C38" s="36"/>
      <c r="D38" s="33"/>
      <c r="E38" s="85"/>
      <c r="F38" s="36"/>
      <c r="G38" s="40">
        <v>35</v>
      </c>
      <c r="H38" s="40"/>
      <c r="I38" s="40"/>
      <c r="J38" s="40">
        <f t="shared" ref="J38:J42" si="3">G38</f>
        <v>35</v>
      </c>
      <c r="K38" s="40"/>
      <c r="L38" s="41"/>
      <c r="M38" s="40">
        <f t="shared" si="2"/>
        <v>35</v>
      </c>
      <c r="N38" s="40">
        <v>35</v>
      </c>
      <c r="O38" s="36" t="s">
        <v>168</v>
      </c>
    </row>
    <row r="39" spans="1:15" ht="75" customHeight="1">
      <c r="A39" s="19" t="s">
        <v>78</v>
      </c>
      <c r="B39" s="11" t="s">
        <v>19</v>
      </c>
      <c r="C39" s="36"/>
      <c r="D39" s="33"/>
      <c r="E39" s="85"/>
      <c r="F39" s="36"/>
      <c r="G39" s="40">
        <v>197.4</v>
      </c>
      <c r="H39" s="40"/>
      <c r="I39" s="40"/>
      <c r="J39" s="40">
        <f t="shared" si="3"/>
        <v>197.4</v>
      </c>
      <c r="K39" s="40"/>
      <c r="L39" s="41"/>
      <c r="M39" s="40">
        <f t="shared" si="2"/>
        <v>197.4</v>
      </c>
      <c r="N39" s="40">
        <v>197.4</v>
      </c>
      <c r="O39" s="36" t="s">
        <v>169</v>
      </c>
    </row>
    <row r="40" spans="1:15" ht="65.400000000000006" customHeight="1">
      <c r="A40" s="19" t="s">
        <v>79</v>
      </c>
      <c r="B40" s="11" t="s">
        <v>20</v>
      </c>
      <c r="C40" s="36"/>
      <c r="D40" s="33"/>
      <c r="E40" s="85"/>
      <c r="F40" s="36"/>
      <c r="G40" s="40">
        <v>7.9</v>
      </c>
      <c r="H40" s="40"/>
      <c r="I40" s="40"/>
      <c r="J40" s="40">
        <f t="shared" si="3"/>
        <v>7.9</v>
      </c>
      <c r="K40" s="40"/>
      <c r="L40" s="41"/>
      <c r="M40" s="40">
        <f t="shared" si="2"/>
        <v>7.9</v>
      </c>
      <c r="N40" s="40">
        <v>7.9</v>
      </c>
    </row>
    <row r="41" spans="1:15" ht="60.75" customHeight="1">
      <c r="A41" s="19" t="s">
        <v>80</v>
      </c>
      <c r="B41" s="11" t="s">
        <v>21</v>
      </c>
      <c r="C41" s="36"/>
      <c r="D41" s="33"/>
      <c r="E41" s="85"/>
      <c r="F41" s="36"/>
      <c r="G41" s="40">
        <v>2719.5</v>
      </c>
      <c r="H41" s="40"/>
      <c r="I41" s="40"/>
      <c r="J41" s="40">
        <f t="shared" si="3"/>
        <v>2719.5</v>
      </c>
      <c r="K41" s="40"/>
      <c r="L41" s="41"/>
      <c r="M41" s="40">
        <f t="shared" si="2"/>
        <v>2719.5</v>
      </c>
      <c r="N41" s="40">
        <v>2719.5</v>
      </c>
      <c r="O41" s="43"/>
    </row>
    <row r="42" spans="1:15" ht="213.75" customHeight="1">
      <c r="A42" s="19" t="s">
        <v>81</v>
      </c>
      <c r="B42" s="11" t="s">
        <v>22</v>
      </c>
      <c r="C42" s="36"/>
      <c r="D42" s="33"/>
      <c r="E42" s="86"/>
      <c r="F42" s="36"/>
      <c r="G42" s="40">
        <v>151.9</v>
      </c>
      <c r="H42" s="40"/>
      <c r="I42" s="40"/>
      <c r="J42" s="40">
        <f t="shared" si="3"/>
        <v>151.9</v>
      </c>
      <c r="K42" s="40"/>
      <c r="L42" s="41"/>
      <c r="M42" s="40">
        <f t="shared" si="2"/>
        <v>151.9</v>
      </c>
      <c r="N42" s="40">
        <v>151.9</v>
      </c>
      <c r="O42" s="43" t="s">
        <v>170</v>
      </c>
    </row>
    <row r="43" spans="1:15" ht="184.5" customHeight="1">
      <c r="A43" s="19" t="s">
        <v>82</v>
      </c>
      <c r="B43" s="11" t="s">
        <v>24</v>
      </c>
      <c r="C43" s="36" t="s">
        <v>25</v>
      </c>
      <c r="D43" s="33" t="s">
        <v>26</v>
      </c>
      <c r="E43" s="36" t="s">
        <v>27</v>
      </c>
      <c r="F43" s="44"/>
      <c r="G43" s="40"/>
      <c r="H43" s="40"/>
      <c r="I43" s="40"/>
      <c r="J43" s="40">
        <v>7792.3</v>
      </c>
      <c r="K43" s="40">
        <v>2700</v>
      </c>
      <c r="L43" s="41">
        <v>2700</v>
      </c>
      <c r="M43" s="42">
        <v>7792.3</v>
      </c>
      <c r="N43" s="42"/>
      <c r="O43" s="43"/>
    </row>
    <row r="44" spans="1:15" ht="118.5" customHeight="1">
      <c r="A44" s="19" t="s">
        <v>83</v>
      </c>
      <c r="B44" s="11" t="s">
        <v>73</v>
      </c>
      <c r="C44" s="36" t="s">
        <v>41</v>
      </c>
      <c r="D44" s="33" t="s">
        <v>74</v>
      </c>
      <c r="E44" s="36" t="s">
        <v>27</v>
      </c>
      <c r="F44" s="44" t="s">
        <v>114</v>
      </c>
      <c r="G44" s="40">
        <v>7</v>
      </c>
      <c r="H44" s="40">
        <v>0</v>
      </c>
      <c r="I44" s="40">
        <v>0</v>
      </c>
      <c r="J44" s="40">
        <v>7</v>
      </c>
      <c r="K44" s="40">
        <v>0</v>
      </c>
      <c r="L44" s="41">
        <v>0</v>
      </c>
      <c r="M44" s="42">
        <v>7</v>
      </c>
      <c r="N44" s="42">
        <v>7</v>
      </c>
      <c r="O44" s="36" t="s">
        <v>172</v>
      </c>
    </row>
    <row r="45" spans="1:15" ht="93.75" customHeight="1">
      <c r="A45" s="19" t="s">
        <v>84</v>
      </c>
      <c r="B45" s="11" t="s">
        <v>75</v>
      </c>
      <c r="C45" s="36" t="s">
        <v>41</v>
      </c>
      <c r="D45" s="33" t="s">
        <v>30</v>
      </c>
      <c r="E45" s="36" t="s">
        <v>27</v>
      </c>
      <c r="F45" s="44" t="s">
        <v>114</v>
      </c>
      <c r="G45" s="40">
        <v>22.1</v>
      </c>
      <c r="H45" s="40">
        <v>5.5</v>
      </c>
      <c r="I45" s="40">
        <v>5.5</v>
      </c>
      <c r="J45" s="40">
        <v>22.1</v>
      </c>
      <c r="K45" s="40">
        <v>5.5</v>
      </c>
      <c r="L45" s="41">
        <v>5.5</v>
      </c>
      <c r="M45" s="42">
        <v>22.1</v>
      </c>
      <c r="N45" s="42">
        <v>22.1</v>
      </c>
      <c r="O45" s="36" t="s">
        <v>173</v>
      </c>
    </row>
    <row r="46" spans="1:15" ht="161.25" customHeight="1">
      <c r="A46" s="19" t="s">
        <v>89</v>
      </c>
      <c r="B46" s="45" t="s">
        <v>90</v>
      </c>
      <c r="C46" s="36" t="s">
        <v>33</v>
      </c>
      <c r="D46" s="33" t="s">
        <v>91</v>
      </c>
      <c r="E46" s="36" t="s">
        <v>92</v>
      </c>
      <c r="F46" s="44" t="s">
        <v>93</v>
      </c>
      <c r="G46" s="40">
        <v>2.6</v>
      </c>
      <c r="H46" s="40">
        <v>2.8</v>
      </c>
      <c r="I46" s="40">
        <v>3</v>
      </c>
      <c r="J46" s="40">
        <v>0</v>
      </c>
      <c r="K46" s="40">
        <v>0</v>
      </c>
      <c r="L46" s="41">
        <v>0</v>
      </c>
      <c r="M46" s="42">
        <v>0</v>
      </c>
      <c r="N46" s="42">
        <v>2.6</v>
      </c>
      <c r="O46" s="36" t="s">
        <v>176</v>
      </c>
    </row>
    <row r="47" spans="1:15" ht="289.5" customHeight="1">
      <c r="A47" s="19" t="s">
        <v>128</v>
      </c>
      <c r="B47" s="46" t="s">
        <v>129</v>
      </c>
      <c r="C47" s="47" t="s">
        <v>130</v>
      </c>
      <c r="D47" s="48" t="s">
        <v>131</v>
      </c>
      <c r="E47" s="47" t="s">
        <v>132</v>
      </c>
      <c r="F47" s="49" t="s">
        <v>133</v>
      </c>
      <c r="G47" s="40">
        <v>4</v>
      </c>
      <c r="H47" s="40">
        <v>4</v>
      </c>
      <c r="I47" s="40">
        <v>4</v>
      </c>
      <c r="J47" s="40">
        <v>0</v>
      </c>
      <c r="K47" s="40">
        <v>0</v>
      </c>
      <c r="L47" s="41">
        <v>0</v>
      </c>
      <c r="M47" s="50">
        <v>0</v>
      </c>
      <c r="N47" s="42">
        <v>6</v>
      </c>
      <c r="O47" s="36" t="s">
        <v>182</v>
      </c>
    </row>
    <row r="48" spans="1:15" ht="409.5" customHeight="1">
      <c r="A48" s="51" t="s">
        <v>134</v>
      </c>
      <c r="B48" s="46" t="s">
        <v>136</v>
      </c>
      <c r="C48" s="47" t="s">
        <v>138</v>
      </c>
      <c r="D48" s="48" t="s">
        <v>6</v>
      </c>
      <c r="E48" s="47" t="s">
        <v>139</v>
      </c>
      <c r="F48" s="52" t="s">
        <v>133</v>
      </c>
      <c r="G48" s="53">
        <v>11</v>
      </c>
      <c r="H48" s="40">
        <v>0</v>
      </c>
      <c r="I48" s="40">
        <v>0</v>
      </c>
      <c r="J48" s="40">
        <v>0</v>
      </c>
      <c r="K48" s="40">
        <v>0</v>
      </c>
      <c r="L48" s="41">
        <v>0</v>
      </c>
      <c r="M48" s="50">
        <v>0</v>
      </c>
      <c r="N48" s="42">
        <v>11</v>
      </c>
      <c r="O48" s="36" t="s">
        <v>171</v>
      </c>
    </row>
    <row r="49" spans="1:15" ht="171.6">
      <c r="A49" s="51" t="s">
        <v>135</v>
      </c>
      <c r="B49" s="54" t="s">
        <v>137</v>
      </c>
      <c r="C49" s="36" t="s">
        <v>140</v>
      </c>
      <c r="D49" s="33" t="s">
        <v>63</v>
      </c>
      <c r="E49" s="36" t="s">
        <v>142</v>
      </c>
      <c r="F49" s="52" t="s">
        <v>141</v>
      </c>
      <c r="G49" s="53">
        <v>0</v>
      </c>
      <c r="H49" s="40">
        <v>0</v>
      </c>
      <c r="I49" s="40">
        <v>0</v>
      </c>
      <c r="J49" s="40">
        <v>0</v>
      </c>
      <c r="K49" s="40">
        <v>0</v>
      </c>
      <c r="L49" s="40">
        <v>0</v>
      </c>
      <c r="M49" s="40">
        <v>0</v>
      </c>
      <c r="N49" s="40">
        <v>0</v>
      </c>
      <c r="O49" s="36"/>
    </row>
    <row r="50" spans="1:15" ht="31.5" customHeight="1">
      <c r="A50" s="82" t="s">
        <v>8</v>
      </c>
      <c r="B50" s="83"/>
      <c r="C50" s="83"/>
      <c r="D50" s="83"/>
      <c r="E50" s="83"/>
      <c r="F50" s="83"/>
      <c r="G50" s="82"/>
      <c r="H50" s="82"/>
      <c r="I50" s="82"/>
      <c r="J50" s="20">
        <f>J46+J45+J44+J36+J35+J34+J33+J32+J31+J47+J48+J49+J43</f>
        <v>15396</v>
      </c>
      <c r="K50" s="20">
        <f t="shared" ref="K50:L50" si="4">K46+K45+K44+K36+K35+K34+K33+K32+K31+K47+K48+K49+K43</f>
        <v>3215.5</v>
      </c>
      <c r="L50" s="25">
        <f t="shared" si="4"/>
        <v>3215.5</v>
      </c>
      <c r="M50" s="20">
        <f>M46+M45+M44+M36+M35+M34+M33+M32+M31+M47+M48+M49+M43</f>
        <v>15396</v>
      </c>
      <c r="N50" s="26"/>
    </row>
    <row r="51" spans="1:15" ht="15.6">
      <c r="A51" s="82" t="s">
        <v>125</v>
      </c>
      <c r="B51" s="82"/>
      <c r="C51" s="82"/>
      <c r="D51" s="82"/>
      <c r="E51" s="82"/>
      <c r="F51" s="82"/>
      <c r="G51" s="82"/>
      <c r="H51" s="82"/>
      <c r="I51" s="82"/>
      <c r="J51" s="21">
        <f>J50+J29</f>
        <v>49600.1</v>
      </c>
      <c r="K51" s="21">
        <f>K50+K29</f>
        <v>13611.599999999999</v>
      </c>
      <c r="L51" s="24">
        <f>L50+L29</f>
        <v>12381</v>
      </c>
      <c r="M51" s="21">
        <f>M50+M29</f>
        <v>50831.69</v>
      </c>
      <c r="N51" s="26"/>
      <c r="O51" s="26"/>
    </row>
    <row r="52" spans="1:15" ht="21" customHeight="1">
      <c r="A52" s="80" t="s">
        <v>153</v>
      </c>
      <c r="B52" s="81"/>
      <c r="C52" s="81"/>
      <c r="D52" s="81"/>
      <c r="E52" s="81"/>
      <c r="F52" s="81"/>
      <c r="G52" s="81"/>
      <c r="H52" s="81"/>
      <c r="I52" s="81"/>
      <c r="J52" s="81"/>
      <c r="K52" s="81"/>
      <c r="L52" s="81"/>
      <c r="M52" s="26"/>
      <c r="N52" s="26"/>
      <c r="O52" s="26"/>
    </row>
    <row r="53" spans="1:15" ht="180" customHeight="1">
      <c r="A53" s="19" t="s">
        <v>13</v>
      </c>
      <c r="B53" s="11" t="s">
        <v>52</v>
      </c>
      <c r="C53" s="36" t="s">
        <v>100</v>
      </c>
      <c r="D53" s="36"/>
      <c r="E53" s="36"/>
      <c r="F53" s="22" t="s">
        <v>53</v>
      </c>
      <c r="G53" s="30">
        <v>23</v>
      </c>
      <c r="H53" s="30">
        <v>23</v>
      </c>
      <c r="I53" s="30">
        <v>23</v>
      </c>
      <c r="J53" s="30">
        <f>40729101.48</f>
        <v>40729101.479999997</v>
      </c>
      <c r="K53" s="30"/>
      <c r="L53" s="31"/>
      <c r="M53" s="26"/>
      <c r="N53" s="26"/>
      <c r="O53" s="26"/>
    </row>
    <row r="54" spans="1:15" ht="208.5" customHeight="1">
      <c r="A54" s="19" t="s">
        <v>96</v>
      </c>
      <c r="B54" s="11" t="s">
        <v>98</v>
      </c>
      <c r="C54" s="36" t="s">
        <v>100</v>
      </c>
      <c r="D54" s="36"/>
      <c r="E54" s="36"/>
      <c r="F54" s="22" t="s">
        <v>147</v>
      </c>
      <c r="G54" s="30" t="s">
        <v>143</v>
      </c>
      <c r="H54" s="30" t="s">
        <v>143</v>
      </c>
      <c r="I54" s="30" t="s">
        <v>145</v>
      </c>
      <c r="J54" s="30">
        <f>89644254.05</f>
        <v>89644254.049999997</v>
      </c>
      <c r="K54" s="30"/>
      <c r="L54" s="31"/>
      <c r="M54" s="26"/>
      <c r="N54" s="26"/>
      <c r="O54" s="26"/>
    </row>
    <row r="55" spans="1:15" ht="164.25" customHeight="1">
      <c r="A55" s="19" t="s">
        <v>97</v>
      </c>
      <c r="B55" s="11" t="s">
        <v>99</v>
      </c>
      <c r="C55" s="36" t="s">
        <v>100</v>
      </c>
      <c r="D55" s="36"/>
      <c r="E55" s="36"/>
      <c r="F55" s="22" t="s">
        <v>148</v>
      </c>
      <c r="G55" s="30" t="s">
        <v>144</v>
      </c>
      <c r="H55" s="30" t="s">
        <v>144</v>
      </c>
      <c r="I55" s="30" t="s">
        <v>146</v>
      </c>
      <c r="J55" s="28">
        <f>667146.89/2668008786.48</f>
        <v>2.5005423272244574E-4</v>
      </c>
      <c r="K55" s="30"/>
      <c r="L55" s="31"/>
      <c r="M55" s="26"/>
      <c r="N55" s="26"/>
      <c r="O55" s="26"/>
    </row>
    <row r="56" spans="1:15">
      <c r="A56" s="6"/>
      <c r="B56" s="7"/>
      <c r="C56" s="7"/>
      <c r="D56" s="7"/>
      <c r="E56" s="7"/>
      <c r="F56" s="7"/>
      <c r="G56" s="7"/>
      <c r="H56" s="7"/>
      <c r="I56" s="7"/>
      <c r="J56" s="7"/>
      <c r="K56" s="7"/>
      <c r="L56" s="7"/>
    </row>
    <row r="57" spans="1:15">
      <c r="A57" s="8"/>
    </row>
  </sheetData>
  <customSheetViews>
    <customSheetView guid="{91255E12-F243-425D-B9FC-DB8270452AEF}" scale="50" showPageBreaks="1" fitToPage="1" hiddenRows="1" topLeftCell="A35">
      <selection activeCell="B42" sqref="B42"/>
      <pageMargins left="0.70866141732283472" right="0.70866141732283472" top="0.74803149606299213" bottom="0.74803149606299213" header="0.31496062992125984" footer="0.31496062992125984"/>
      <pageSetup paperSize="9" scale="22" fitToHeight="3" orientation="landscape" r:id="rId1"/>
    </customSheetView>
    <customSheetView guid="{97C0C471-E691-42FC-94DE-7042AA8D220D}" scale="62" hiddenRows="1" hiddenColumns="1" topLeftCell="A25">
      <selection activeCell="M29" sqref="M29"/>
      <pageMargins left="0.11811023622047245" right="0.11811023622047245" top="0.15748031496062992" bottom="0.15748031496062992" header="0.31496062992125984" footer="0.31496062992125984"/>
      <pageSetup paperSize="9" scale="44" fitToHeight="0" orientation="landscape" horizontalDpi="180" verticalDpi="180" r:id="rId2"/>
    </customSheetView>
    <customSheetView guid="{659C71E2-0A28-497A-9318-DB1330DDFD46}" topLeftCell="B1">
      <pane ySplit="7" topLeftCell="A50" activePane="bottomLeft"/>
      <selection pane="bottomLeft" activeCell="M52" sqref="M52"/>
      <pageMargins left="0.11811023622047245" right="0.11811023622047245" top="0.15748031496062992" bottom="0.15748031496062992" header="0.31496062992125984" footer="0.31496062992125984"/>
      <pageSetup paperSize="9" scale="45" fitToHeight="0" orientation="landscape" horizontalDpi="180" verticalDpi="180" r:id="rId3"/>
    </customSheetView>
    <customSheetView guid="{857C5383-078D-42E2-A864-47B3478A5F26}" scale="80" showPageBreaks="1" fitToPage="1" topLeftCell="A46">
      <pane ySplit="17.25" topLeftCell="A69"/>
      <selection activeCell="N52" sqref="N52"/>
      <pageMargins left="0.70866141732283472" right="0.70866141732283472" top="0.74803149606299213" bottom="0.74803149606299213" header="0.31496062992125984" footer="0.31496062992125984"/>
      <pageSetup paperSize="9" scale="46" fitToHeight="6" orientation="landscape" horizontalDpi="180" verticalDpi="180" r:id="rId4"/>
    </customSheetView>
    <customSheetView guid="{8CC36899-557F-4CCC-9EAE-94D34D7AEA35}" scale="80" showPageBreaks="1">
      <selection activeCell="H9" sqref="H9:H12"/>
      <pageMargins left="0.70866141732283472" right="0.70866141732283472" top="0.74803149606299213" bottom="0.74803149606299213" header="0.31496062992125984" footer="0.31496062992125984"/>
      <pageSetup paperSize="9" orientation="portrait" horizontalDpi="180" verticalDpi="180" r:id="rId5"/>
    </customSheetView>
    <customSheetView guid="{5CCD3054-DECB-4E62-A2F6-8211E4A29E5B}" scale="80" showPageBreaks="1" fitToPage="1" topLeftCell="A6">
      <pane ySplit="3" topLeftCell="A45" activePane="bottomLeft"/>
      <selection pane="bottomLeft" activeCell="O46" sqref="O46"/>
      <pageMargins left="0.70866141732283472" right="0.70866141732283472" top="0.74803149606299213" bottom="0.74803149606299213" header="0.31496062992125984" footer="0.31496062992125984"/>
      <pageSetup paperSize="9" scale="39" fitToHeight="0" orientation="landscape" horizontalDpi="180" verticalDpi="180" r:id="rId6"/>
    </customSheetView>
    <customSheetView guid="{02E420F3-6DCF-4DD3-AAF3-705C53DE84F5}" scale="85" showPageBreaks="1" fitToPage="1" printArea="1" hiddenRows="1" view="pageBreakPreview" topLeftCell="A4">
      <pane xSplit="2" ySplit="4" topLeftCell="F45" activePane="bottomRight"/>
      <selection pane="bottomRight" activeCell="M47" sqref="M47"/>
      <pageMargins left="0.70866141732283472" right="0.70866141732283472" top="0.74803149606299213" bottom="0.55118110236220474" header="0.31496062992125984" footer="0.31496062992125984"/>
      <pageSetup paperSize="9" scale="39" fitToHeight="5" orientation="landscape" r:id="rId7"/>
    </customSheetView>
    <customSheetView guid="{B2CED1E3-28E9-413C-A161-F362B43E785B}" scale="70" showPageBreaks="1" fitToPage="1" topLeftCell="A5">
      <pane xSplit="3" ySplit="4" topLeftCell="I35" activePane="bottomLeft"/>
      <selection pane="bottomLeft" activeCell="B39" sqref="B39"/>
      <pageMargins left="0.31496062992125984" right="0.31496062992125984" top="0.35433070866141736" bottom="0.35433070866141736" header="0.31496062992125984" footer="0.31496062992125984"/>
      <pageSetup paperSize="9" scale="33" fitToHeight="0" orientation="landscape" horizontalDpi="180" verticalDpi="180" r:id="rId8"/>
    </customSheetView>
    <customSheetView guid="{F5A9BF5E-7027-44D5-B74C-0CC10BE230B6}" scale="70" fitToPage="1" topLeftCell="A6">
      <pane xSplit="3" ySplit="3.106060606060606" topLeftCell="A49" activePane="bottomRight"/>
      <selection pane="bottomRight" activeCell="J54" sqref="J54"/>
      <pageMargins left="0.31496062992125984" right="0.31496062992125984" top="0.35433070866141736" bottom="0.35433070866141736" header="0.31496062992125984" footer="0.31496062992125984"/>
      <pageSetup paperSize="9" scale="33" fitToHeight="0" orientation="landscape" horizontalDpi="180" verticalDpi="180" r:id="rId9"/>
    </customSheetView>
    <customSheetView guid="{5FD8C486-327C-4978-8EE1-24C2033C0D41}" scale="90" showPageBreaks="1" hiddenRows="1" hiddenColumns="1" topLeftCell="D7">
      <pane ySplit="4" topLeftCell="A47" activePane="bottomLeft"/>
      <selection pane="bottomLeft" activeCell="O47" sqref="O47"/>
      <pageMargins left="0.11811023622047245" right="0.11811023622047245" top="0.15748031496062992" bottom="0.15748031496062992" header="0.31496062992125984" footer="0.31496062992125984"/>
      <pageSetup paperSize="9" scale="44" fitToHeight="0" orientation="landscape" horizontalDpi="180" verticalDpi="180" r:id="rId10"/>
    </customSheetView>
    <customSheetView guid="{FED98F40-8C47-49DE-9A3C-DA245D7B6ADA}" scale="62" showPageBreaks="1" hiddenRows="1" hiddenColumns="1" topLeftCell="A49">
      <selection activeCell="O14" sqref="O14"/>
      <pageMargins left="0.11811023622047245" right="0.11811023622047245" top="0.15748031496062992" bottom="0.15748031496062992" header="0.31496062992125984" footer="0.31496062992125984"/>
      <pageSetup paperSize="9" scale="44" fitToHeight="0" orientation="landscape" horizontalDpi="180" verticalDpi="180" r:id="rId11"/>
    </customSheetView>
  </customSheetViews>
  <mergeCells count="44">
    <mergeCell ref="N16:N17"/>
    <mergeCell ref="G9:I9"/>
    <mergeCell ref="J9:L9"/>
    <mergeCell ref="G16:G17"/>
    <mergeCell ref="H16:H17"/>
    <mergeCell ref="B9:B10"/>
    <mergeCell ref="B13:B14"/>
    <mergeCell ref="F9:F10"/>
    <mergeCell ref="A52:L52"/>
    <mergeCell ref="A21:A22"/>
    <mergeCell ref="A50:I50"/>
    <mergeCell ref="A51:I51"/>
    <mergeCell ref="E36:E42"/>
    <mergeCell ref="A30:L30"/>
    <mergeCell ref="A29:I29"/>
    <mergeCell ref="A24:L24"/>
    <mergeCell ref="B21:B22"/>
    <mergeCell ref="A18:A20"/>
    <mergeCell ref="C13:C14"/>
    <mergeCell ref="A13:A14"/>
    <mergeCell ref="A16:A17"/>
    <mergeCell ref="M16:M17"/>
    <mergeCell ref="B18:B20"/>
    <mergeCell ref="E18:E20"/>
    <mergeCell ref="C16:C17"/>
    <mergeCell ref="B16:B17"/>
    <mergeCell ref="K16:K17"/>
    <mergeCell ref="L16:L17"/>
    <mergeCell ref="O16:O17"/>
    <mergeCell ref="H1:L1"/>
    <mergeCell ref="H2:L2"/>
    <mergeCell ref="H3:L3"/>
    <mergeCell ref="O9:O10"/>
    <mergeCell ref="A4:L4"/>
    <mergeCell ref="D9:D10"/>
    <mergeCell ref="E9:E10"/>
    <mergeCell ref="A11:L11"/>
    <mergeCell ref="C9:C10"/>
    <mergeCell ref="F16:F17"/>
    <mergeCell ref="A9:A10"/>
    <mergeCell ref="I16:I17"/>
    <mergeCell ref="J16:J17"/>
    <mergeCell ref="M9:M10"/>
    <mergeCell ref="N9:N10"/>
  </mergeCells>
  <pageMargins left="0.70866141732283472" right="0.70866141732283472" top="0.74803149606299213" bottom="0.74803149606299213" header="0.31496062992125984" footer="0.31496062992125984"/>
  <pageSetup paperSize="9" scale="22" fitToHeight="3"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Оптимизация 4 кв.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02-2219</dc:creator>
  <cp:lastModifiedBy>02-2210</cp:lastModifiedBy>
  <cp:lastPrinted>2018-01-17T04:19:44Z</cp:lastPrinted>
  <dcterms:created xsi:type="dcterms:W3CDTF">2006-09-28T05:33:49Z</dcterms:created>
  <dcterms:modified xsi:type="dcterms:W3CDTF">2018-02-20T13:42:30Z</dcterms:modified>
</cp:coreProperties>
</file>