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13620"/>
  </bookViews>
  <sheets>
    <sheet name="1 полугодие 2023" sheetId="1" r:id="rId1"/>
  </sheets>
  <calcPr calcId="145621" iterate="1"/>
</workbook>
</file>

<file path=xl/calcChain.xml><?xml version="1.0" encoding="utf-8"?>
<calcChain xmlns="http://schemas.openxmlformats.org/spreadsheetml/2006/main">
  <c r="C29" i="1" l="1"/>
  <c r="F29" i="1" s="1"/>
  <c r="C27" i="1"/>
  <c r="F27" i="1" s="1"/>
  <c r="C20" i="1"/>
  <c r="F20" i="1" s="1"/>
  <c r="C17" i="1"/>
  <c r="C32" i="1"/>
  <c r="C8" i="1"/>
  <c r="C9" i="1"/>
  <c r="C10" i="1"/>
  <c r="C11" i="1"/>
  <c r="C13" i="1"/>
  <c r="C14" i="1"/>
  <c r="C15" i="1"/>
  <c r="C18" i="1"/>
  <c r="C19" i="1"/>
  <c r="C21" i="1"/>
  <c r="C22" i="1"/>
  <c r="C23" i="1"/>
  <c r="C24" i="1"/>
  <c r="C25" i="1"/>
  <c r="C26" i="1"/>
  <c r="C28" i="1"/>
  <c r="C30" i="1"/>
  <c r="C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8" i="1"/>
  <c r="F3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31" i="1" l="1"/>
  <c r="D33" i="1" s="1"/>
  <c r="B31" i="1"/>
  <c r="E32" i="1"/>
  <c r="E7" i="1"/>
  <c r="F7" i="1"/>
  <c r="F32" i="1"/>
  <c r="E31" i="1" l="1"/>
  <c r="C31" i="1"/>
  <c r="F31" i="1" s="1"/>
  <c r="B33" i="1"/>
  <c r="E33" i="1" s="1"/>
  <c r="C33" i="1" l="1"/>
  <c r="F33" i="1" s="1"/>
</calcChain>
</file>

<file path=xl/sharedStrings.xml><?xml version="1.0" encoding="utf-8"?>
<sst xmlns="http://schemas.openxmlformats.org/spreadsheetml/2006/main" count="36" uniqueCount="36">
  <si>
    <t>Непрограммные расходы</t>
  </si>
  <si>
    <t>Муниципальная программа Кондинского района "Формирование комфортной городской среды"</t>
  </si>
  <si>
    <t>Муниципальная программа Кондинского района «Развитие малого и среднего предпринимательства»</t>
  </si>
  <si>
    <t>Муниципальная программа Кондинского района «Управление муниципальным имуществом»</t>
  </si>
  <si>
    <t>Муниципальная программа Кондинского района «Развитие гражданского общества»</t>
  </si>
  <si>
    <t>Муниципальная программа Кондинского района «Создание условий для эффективного управления муниципальными финансами»</t>
  </si>
  <si>
    <t>Муниципальная программа Кондинского района «Управление муниципальными финансами»</t>
  </si>
  <si>
    <t>Муниципальная программа Кондинского района «Развитие транспортной системы»</t>
  </si>
  <si>
    <t>Муниципальная программа Кондинского района «Цифровое развитие Кондинского района»</t>
  </si>
  <si>
    <t>Муниципальная программа Кондинского района «Развитие экономического потенциала»</t>
  </si>
  <si>
    <t>Муниципальная программа Кондинского района "Экологическая безопасность"</t>
  </si>
  <si>
    <t>Муниципальная программа Кондинского района "Безопасность жизнедеятельности"</t>
  </si>
  <si>
    <t>Муниципальная программа Кондинского района "Профилактика правонарушений и обеспечение отдельных прав граждан"</t>
  </si>
  <si>
    <t>Муниципальная программа Кондинского района "Развитие жилищно-коммунального комплекса"</t>
  </si>
  <si>
    <t>Муниципальная программа Кондинского района «Развитие жилищной сферы»</t>
  </si>
  <si>
    <t>Муниципальная программа Кондинского района «Развитие коренных малочисленных народов Севера»</t>
  </si>
  <si>
    <t>Муниципальная программа Кондинского района «Формирование градостроительной документации»</t>
  </si>
  <si>
    <t>Муниципальная программа Кондинского района «Развитие агропромышленного комплекса»</t>
  </si>
  <si>
    <t>Муниципальная программа Кондинского района «Содействие развитию застройки»</t>
  </si>
  <si>
    <t>Муниципальная программа Кондинского района "Развитие физической культуры и спорта"</t>
  </si>
  <si>
    <t>Муниципальная программа Кондинского района "Развитие культуры и искусства"</t>
  </si>
  <si>
    <t>Муниципальная программа Кондинского района «Укрепление межнационального и межконфессионального согласия, профилактика экстремизма»</t>
  </si>
  <si>
    <t>Муниципальная программа Кондинского района «Развитие молодежной политики»</t>
  </si>
  <si>
    <t>Муниципальная программа Кондинского района «Развитие образования»</t>
  </si>
  <si>
    <t>Муниципальная программа Кондинского района «Развитие муниципальной службы»</t>
  </si>
  <si>
    <t>Наименование</t>
  </si>
  <si>
    <t>Утверждено на 2023 год, рублей</t>
  </si>
  <si>
    <t>5=4/2</t>
  </si>
  <si>
    <t>6=4/3</t>
  </si>
  <si>
    <t>% исполнения от утвержденого плана 
на 2023 год</t>
  </si>
  <si>
    <t>ВСЕГО</t>
  </si>
  <si>
    <t>Итого по муниципальным программам</t>
  </si>
  <si>
    <t>Сведения об исполнении бюджета Кондинского района за 1 полугодие 2023 года по расходам в разрезе муниципальных программ и непрограммных направлениях деятельности в сравнении с запланированными значениями</t>
  </si>
  <si>
    <t>Утверждено на 1 полугодие 2023 года, рублей</t>
  </si>
  <si>
    <t>Исполнено на 01.07.2023 года, рублей</t>
  </si>
  <si>
    <t>% исполнения от утвержденого плана 
на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</si>
</sst>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7" x14ac:knownFonts="1">
    <font>
      <sz val="10"/>
      <name val="Arial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164" fontId="2" fillId="0" borderId="1" xfId="0" applyNumberFormat="1" applyFont="1" applyFill="1" applyBorder="1" applyAlignment="1" applyProtection="1">
      <alignment vertical="top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/>
    <xf numFmtId="0" fontId="6" fillId="0" borderId="0" xfId="0" applyFont="1" applyFill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vertical="top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pane ySplit="4590" activePane="bottomLeft"/>
      <selection activeCell="F6" sqref="F6"/>
      <selection pane="bottomLeft" activeCell="C28" sqref="C28"/>
    </sheetView>
  </sheetViews>
  <sheetFormatPr defaultColWidth="9.140625" defaultRowHeight="12.75" x14ac:dyDescent="0.2"/>
  <cols>
    <col min="1" max="1" width="80.85546875" style="4" customWidth="1"/>
    <col min="2" max="2" width="21.42578125" style="4" customWidth="1"/>
    <col min="3" max="3" width="21.140625" style="4" customWidth="1"/>
    <col min="4" max="4" width="21.7109375" style="4" customWidth="1"/>
    <col min="5" max="5" width="20.7109375" style="4" customWidth="1"/>
    <col min="6" max="6" width="20.5703125" style="4" customWidth="1"/>
    <col min="7" max="217" width="9.140625" style="4" customWidth="1"/>
    <col min="218" max="16384" width="9.140625" style="4"/>
  </cols>
  <sheetData>
    <row r="1" spans="1:6" ht="12.75" customHeight="1" x14ac:dyDescent="0.2">
      <c r="A1" s="2"/>
      <c r="B1" s="1"/>
      <c r="C1" s="1"/>
      <c r="D1" s="3"/>
      <c r="E1" s="3"/>
      <c r="F1" s="3"/>
    </row>
    <row r="2" spans="1:6" ht="46.5" customHeight="1" x14ac:dyDescent="0.2">
      <c r="A2" s="21" t="s">
        <v>32</v>
      </c>
      <c r="B2" s="21"/>
      <c r="C2" s="21"/>
      <c r="D2" s="21"/>
      <c r="E2" s="21"/>
      <c r="F2" s="21"/>
    </row>
    <row r="3" spans="1:6" ht="11.25" customHeight="1" x14ac:dyDescent="0.2">
      <c r="A3" s="3"/>
      <c r="B3" s="1"/>
      <c r="C3" s="1"/>
      <c r="D3" s="3"/>
      <c r="E3" s="3"/>
      <c r="F3" s="3"/>
    </row>
    <row r="4" spans="1:6" ht="12.75" customHeight="1" x14ac:dyDescent="0.2">
      <c r="A4" s="3"/>
      <c r="B4" s="1"/>
      <c r="C4" s="1"/>
      <c r="D4" s="3"/>
      <c r="E4" s="3"/>
      <c r="F4" s="3"/>
    </row>
    <row r="5" spans="1:6" ht="114" customHeight="1" x14ac:dyDescent="0.2">
      <c r="A5" s="6" t="s">
        <v>25</v>
      </c>
      <c r="B5" s="6" t="s">
        <v>26</v>
      </c>
      <c r="C5" s="6" t="s">
        <v>33</v>
      </c>
      <c r="D5" s="6" t="s">
        <v>34</v>
      </c>
      <c r="E5" s="6" t="s">
        <v>29</v>
      </c>
      <c r="F5" s="6" t="s">
        <v>35</v>
      </c>
    </row>
    <row r="6" spans="1:6" s="9" customFormat="1" ht="19.5" customHeight="1" x14ac:dyDescent="0.25">
      <c r="A6" s="7">
        <v>1</v>
      </c>
      <c r="B6" s="7">
        <v>2</v>
      </c>
      <c r="C6" s="7">
        <v>3</v>
      </c>
      <c r="D6" s="7">
        <v>4</v>
      </c>
      <c r="E6" s="7" t="s">
        <v>27</v>
      </c>
      <c r="F6" s="8" t="s">
        <v>28</v>
      </c>
    </row>
    <row r="7" spans="1:6" ht="37.5" x14ac:dyDescent="0.2">
      <c r="A7" s="5" t="s">
        <v>24</v>
      </c>
      <c r="B7" s="10">
        <v>443040598.82999998</v>
      </c>
      <c r="C7" s="10">
        <f>(B7/4)*2</f>
        <v>221520299.41499999</v>
      </c>
      <c r="D7" s="10">
        <v>211574497.55000001</v>
      </c>
      <c r="E7" s="11">
        <f>D7/B7</f>
        <v>0.47755103732871146</v>
      </c>
      <c r="F7" s="11">
        <f>D7/C7</f>
        <v>0.95510207465742292</v>
      </c>
    </row>
    <row r="8" spans="1:6" ht="37.5" x14ac:dyDescent="0.2">
      <c r="A8" s="5" t="s">
        <v>23</v>
      </c>
      <c r="B8" s="10">
        <v>2774541443.1900001</v>
      </c>
      <c r="C8" s="10">
        <f t="shared" ref="C8:C32" si="0">(B8/4)*2</f>
        <v>1387270721.595</v>
      </c>
      <c r="D8" s="10">
        <v>1343750407.5699999</v>
      </c>
      <c r="E8" s="11">
        <f t="shared" ref="E8:E30" si="1">D8/B8</f>
        <v>0.48431441197902486</v>
      </c>
      <c r="F8" s="11">
        <f t="shared" ref="F8:F30" si="2">D8/C8</f>
        <v>0.96862882395804972</v>
      </c>
    </row>
    <row r="9" spans="1:6" ht="37.5" x14ac:dyDescent="0.2">
      <c r="A9" s="5" t="s">
        <v>22</v>
      </c>
      <c r="B9" s="10">
        <v>33451177.539999999</v>
      </c>
      <c r="C9" s="10">
        <f t="shared" si="0"/>
        <v>16725588.77</v>
      </c>
      <c r="D9" s="10">
        <v>11794999.67</v>
      </c>
      <c r="E9" s="11">
        <f t="shared" si="1"/>
        <v>0.35260342198405015</v>
      </c>
      <c r="F9" s="11">
        <f t="shared" si="2"/>
        <v>0.70520684396810029</v>
      </c>
    </row>
    <row r="10" spans="1:6" ht="56.25" x14ac:dyDescent="0.2">
      <c r="A10" s="5" t="s">
        <v>21</v>
      </c>
      <c r="B10" s="10">
        <v>5000</v>
      </c>
      <c r="C10" s="10">
        <f t="shared" si="0"/>
        <v>2500</v>
      </c>
      <c r="D10" s="10">
        <v>0</v>
      </c>
      <c r="E10" s="11">
        <f t="shared" si="1"/>
        <v>0</v>
      </c>
      <c r="F10" s="11">
        <f t="shared" si="2"/>
        <v>0</v>
      </c>
    </row>
    <row r="11" spans="1:6" ht="37.5" x14ac:dyDescent="0.2">
      <c r="A11" s="5" t="s">
        <v>20</v>
      </c>
      <c r="B11" s="10">
        <v>331383443.00999999</v>
      </c>
      <c r="C11" s="10">
        <f t="shared" si="0"/>
        <v>165691721.505</v>
      </c>
      <c r="D11" s="20">
        <v>159823981.34</v>
      </c>
      <c r="E11" s="11">
        <f t="shared" si="1"/>
        <v>0.48229320055431096</v>
      </c>
      <c r="F11" s="11">
        <f t="shared" si="2"/>
        <v>0.96458640110862193</v>
      </c>
    </row>
    <row r="12" spans="1:6" ht="37.5" x14ac:dyDescent="0.2">
      <c r="A12" s="5" t="s">
        <v>19</v>
      </c>
      <c r="B12" s="10">
        <v>184927397.47999999</v>
      </c>
      <c r="C12" s="10">
        <v>94042384.209999993</v>
      </c>
      <c r="D12" s="10">
        <v>94042384.209999993</v>
      </c>
      <c r="E12" s="11">
        <f t="shared" si="1"/>
        <v>0.50853678520063927</v>
      </c>
      <c r="F12" s="11">
        <f t="shared" si="2"/>
        <v>1</v>
      </c>
    </row>
    <row r="13" spans="1:6" ht="37.5" x14ac:dyDescent="0.2">
      <c r="A13" s="5" t="s">
        <v>18</v>
      </c>
      <c r="B13" s="10">
        <v>1399900</v>
      </c>
      <c r="C13" s="10">
        <f t="shared" si="0"/>
        <v>699950</v>
      </c>
      <c r="D13" s="10">
        <v>614844.07999999996</v>
      </c>
      <c r="E13" s="11">
        <f t="shared" si="1"/>
        <v>0.43920571469390668</v>
      </c>
      <c r="F13" s="11">
        <f t="shared" si="2"/>
        <v>0.87841142938781336</v>
      </c>
    </row>
    <row r="14" spans="1:6" ht="37.5" x14ac:dyDescent="0.2">
      <c r="A14" s="5" t="s">
        <v>17</v>
      </c>
      <c r="B14" s="10">
        <v>68271580</v>
      </c>
      <c r="C14" s="10">
        <f t="shared" si="0"/>
        <v>34135790</v>
      </c>
      <c r="D14" s="10">
        <v>13422556.4</v>
      </c>
      <c r="E14" s="11">
        <f t="shared" si="1"/>
        <v>0.19660532830791377</v>
      </c>
      <c r="F14" s="11">
        <f t="shared" si="2"/>
        <v>0.39321065661582755</v>
      </c>
    </row>
    <row r="15" spans="1:6" ht="37.5" x14ac:dyDescent="0.2">
      <c r="A15" s="5" t="s">
        <v>16</v>
      </c>
      <c r="B15" s="10">
        <v>4820743.12</v>
      </c>
      <c r="C15" s="10">
        <f t="shared" si="0"/>
        <v>2410371.56</v>
      </c>
      <c r="D15" s="10">
        <v>0</v>
      </c>
      <c r="E15" s="11">
        <f t="shared" si="1"/>
        <v>0</v>
      </c>
      <c r="F15" s="11">
        <f t="shared" si="2"/>
        <v>0</v>
      </c>
    </row>
    <row r="16" spans="1:6" ht="37.5" x14ac:dyDescent="0.2">
      <c r="A16" s="5" t="s">
        <v>15</v>
      </c>
      <c r="B16" s="10">
        <v>5844900</v>
      </c>
      <c r="C16" s="10">
        <v>3065468.54</v>
      </c>
      <c r="D16" s="10">
        <v>3065468.54</v>
      </c>
      <c r="E16" s="11">
        <f t="shared" si="1"/>
        <v>0.52446894557648549</v>
      </c>
      <c r="F16" s="11">
        <f t="shared" si="2"/>
        <v>1</v>
      </c>
    </row>
    <row r="17" spans="1:6" ht="37.5" x14ac:dyDescent="0.2">
      <c r="A17" s="5" t="s">
        <v>14</v>
      </c>
      <c r="B17" s="10">
        <v>189944668.84999999</v>
      </c>
      <c r="C17" s="10">
        <f>(B17/4)*3.5</f>
        <v>166201585.24375001</v>
      </c>
      <c r="D17" s="10">
        <v>157798785.72999999</v>
      </c>
      <c r="E17" s="11">
        <f t="shared" si="1"/>
        <v>0.83076185652051271</v>
      </c>
      <c r="F17" s="11">
        <f t="shared" si="2"/>
        <v>0.94944212173772868</v>
      </c>
    </row>
    <row r="18" spans="1:6" ht="37.5" x14ac:dyDescent="0.2">
      <c r="A18" s="5" t="s">
        <v>13</v>
      </c>
      <c r="B18" s="10">
        <v>281867119.18000001</v>
      </c>
      <c r="C18" s="10">
        <f t="shared" si="0"/>
        <v>140933559.59</v>
      </c>
      <c r="D18" s="10">
        <v>78612154.409999996</v>
      </c>
      <c r="E18" s="11">
        <f t="shared" si="1"/>
        <v>0.27889792409521297</v>
      </c>
      <c r="F18" s="11">
        <f t="shared" si="2"/>
        <v>0.55779584819042594</v>
      </c>
    </row>
    <row r="19" spans="1:6" ht="37.5" x14ac:dyDescent="0.2">
      <c r="A19" s="5" t="s">
        <v>12</v>
      </c>
      <c r="B19" s="10">
        <v>394047.5</v>
      </c>
      <c r="C19" s="10">
        <f t="shared" si="0"/>
        <v>197023.75</v>
      </c>
      <c r="D19" s="10">
        <v>129005.03</v>
      </c>
      <c r="E19" s="11">
        <f t="shared" si="1"/>
        <v>0.32738446507083535</v>
      </c>
      <c r="F19" s="11">
        <f t="shared" si="2"/>
        <v>0.6547689301416707</v>
      </c>
    </row>
    <row r="20" spans="1:6" ht="37.5" x14ac:dyDescent="0.2">
      <c r="A20" s="5" t="s">
        <v>11</v>
      </c>
      <c r="B20" s="10">
        <v>2712780.34</v>
      </c>
      <c r="C20" s="10">
        <f>(B20/4)*2.5</f>
        <v>1695487.7124999999</v>
      </c>
      <c r="D20" s="10">
        <v>1602032.39</v>
      </c>
      <c r="E20" s="11">
        <f t="shared" si="1"/>
        <v>0.59054998533349734</v>
      </c>
      <c r="F20" s="11">
        <f t="shared" si="2"/>
        <v>0.94487997653359579</v>
      </c>
    </row>
    <row r="21" spans="1:6" ht="37.5" x14ac:dyDescent="0.2">
      <c r="A21" s="5" t="s">
        <v>10</v>
      </c>
      <c r="B21" s="10">
        <v>10991850</v>
      </c>
      <c r="C21" s="10">
        <f t="shared" si="0"/>
        <v>5495925</v>
      </c>
      <c r="D21" s="10">
        <v>1231078.33</v>
      </c>
      <c r="E21" s="11">
        <f t="shared" si="1"/>
        <v>0.11199919303847851</v>
      </c>
      <c r="F21" s="11">
        <f t="shared" si="2"/>
        <v>0.22399838607695702</v>
      </c>
    </row>
    <row r="22" spans="1:6" ht="37.5" x14ac:dyDescent="0.2">
      <c r="A22" s="5" t="s">
        <v>9</v>
      </c>
      <c r="B22" s="10">
        <v>21915727.699999999</v>
      </c>
      <c r="C22" s="10">
        <f t="shared" si="0"/>
        <v>10957863.85</v>
      </c>
      <c r="D22" s="10">
        <v>5652430.1699999999</v>
      </c>
      <c r="E22" s="11">
        <f t="shared" si="1"/>
        <v>0.25791660890183449</v>
      </c>
      <c r="F22" s="11">
        <f t="shared" si="2"/>
        <v>0.51583321780366898</v>
      </c>
    </row>
    <row r="23" spans="1:6" ht="37.5" x14ac:dyDescent="0.2">
      <c r="A23" s="5" t="s">
        <v>8</v>
      </c>
      <c r="B23" s="10">
        <v>3619767.67</v>
      </c>
      <c r="C23" s="10">
        <f t="shared" si="0"/>
        <v>1809883.835</v>
      </c>
      <c r="D23" s="10">
        <v>1535082.73</v>
      </c>
      <c r="E23" s="11">
        <f t="shared" si="1"/>
        <v>0.42408322023606559</v>
      </c>
      <c r="F23" s="11">
        <f t="shared" si="2"/>
        <v>0.84816644047213119</v>
      </c>
    </row>
    <row r="24" spans="1:6" ht="37.5" x14ac:dyDescent="0.2">
      <c r="A24" s="5" t="s">
        <v>7</v>
      </c>
      <c r="B24" s="10">
        <v>374083668.06999999</v>
      </c>
      <c r="C24" s="10">
        <f t="shared" si="0"/>
        <v>187041834.035</v>
      </c>
      <c r="D24" s="10">
        <v>59974487.130000003</v>
      </c>
      <c r="E24" s="11">
        <f t="shared" si="1"/>
        <v>0.16032372500896602</v>
      </c>
      <c r="F24" s="11">
        <f t="shared" si="2"/>
        <v>0.32064745001793205</v>
      </c>
    </row>
    <row r="25" spans="1:6" ht="37.5" x14ac:dyDescent="0.2">
      <c r="A25" s="5" t="s">
        <v>6</v>
      </c>
      <c r="B25" s="10">
        <v>42941939.450000003</v>
      </c>
      <c r="C25" s="10">
        <f t="shared" si="0"/>
        <v>21470969.725000001</v>
      </c>
      <c r="D25" s="10">
        <v>19905463.239999998</v>
      </c>
      <c r="E25" s="11">
        <f t="shared" si="1"/>
        <v>0.46354364742135551</v>
      </c>
      <c r="F25" s="11">
        <f t="shared" si="2"/>
        <v>0.92708729484271102</v>
      </c>
    </row>
    <row r="26" spans="1:6" ht="56.25" x14ac:dyDescent="0.2">
      <c r="A26" s="5" t="s">
        <v>5</v>
      </c>
      <c r="B26" s="10">
        <v>337941401.97000003</v>
      </c>
      <c r="C26" s="10">
        <f t="shared" si="0"/>
        <v>168970700.98500001</v>
      </c>
      <c r="D26" s="10">
        <v>160521073.56999999</v>
      </c>
      <c r="E26" s="11">
        <f t="shared" si="1"/>
        <v>0.47499676758827519</v>
      </c>
      <c r="F26" s="11">
        <f t="shared" si="2"/>
        <v>0.94999353517655039</v>
      </c>
    </row>
    <row r="27" spans="1:6" ht="37.5" x14ac:dyDescent="0.2">
      <c r="A27" s="5" t="s">
        <v>4</v>
      </c>
      <c r="B27" s="10">
        <v>11055539.390000001</v>
      </c>
      <c r="C27" s="10">
        <f>(B27/4)*3</f>
        <v>8291654.5425000004</v>
      </c>
      <c r="D27" s="10">
        <v>7107281.9199999999</v>
      </c>
      <c r="E27" s="11">
        <f t="shared" si="1"/>
        <v>0.64287066141962335</v>
      </c>
      <c r="F27" s="11">
        <f t="shared" si="2"/>
        <v>0.85716088189283113</v>
      </c>
    </row>
    <row r="28" spans="1:6" ht="37.5" x14ac:dyDescent="0.2">
      <c r="A28" s="5" t="s">
        <v>3</v>
      </c>
      <c r="B28" s="10">
        <v>26915556.440000001</v>
      </c>
      <c r="C28" s="10">
        <f t="shared" si="0"/>
        <v>13457778.220000001</v>
      </c>
      <c r="D28" s="10">
        <v>12995129.720000001</v>
      </c>
      <c r="E28" s="11">
        <f t="shared" si="1"/>
        <v>0.48281111144659655</v>
      </c>
      <c r="F28" s="11">
        <f t="shared" si="2"/>
        <v>0.96562222289319311</v>
      </c>
    </row>
    <row r="29" spans="1:6" ht="37.5" x14ac:dyDescent="0.2">
      <c r="A29" s="5" t="s">
        <v>2</v>
      </c>
      <c r="B29" s="10">
        <v>4848105.3</v>
      </c>
      <c r="C29" s="10">
        <f>(B29/4)*2.5</f>
        <v>3030065.8125</v>
      </c>
      <c r="D29" s="10">
        <v>2810842.11</v>
      </c>
      <c r="E29" s="11">
        <f t="shared" si="1"/>
        <v>0.5797815715760134</v>
      </c>
      <c r="F29" s="11">
        <f t="shared" si="2"/>
        <v>0.92765051452162139</v>
      </c>
    </row>
    <row r="30" spans="1:6" ht="37.5" x14ac:dyDescent="0.2">
      <c r="A30" s="5" t="s">
        <v>1</v>
      </c>
      <c r="B30" s="10">
        <v>71118663.599999994</v>
      </c>
      <c r="C30" s="10">
        <f t="shared" si="0"/>
        <v>35559331.799999997</v>
      </c>
      <c r="D30" s="10">
        <v>25876013.489999998</v>
      </c>
      <c r="E30" s="11">
        <f t="shared" si="1"/>
        <v>0.36384279709665412</v>
      </c>
      <c r="F30" s="11">
        <f t="shared" si="2"/>
        <v>0.72768559419330825</v>
      </c>
    </row>
    <row r="31" spans="1:6" s="17" customFormat="1" ht="18.75" x14ac:dyDescent="0.2">
      <c r="A31" s="19" t="s">
        <v>31</v>
      </c>
      <c r="B31" s="12">
        <f>SUM(B7:B30)</f>
        <v>5228037018.6300001</v>
      </c>
      <c r="C31" s="12">
        <f t="shared" ref="C31" si="3">SUM(C7:C30)</f>
        <v>2690678459.69625</v>
      </c>
      <c r="D31" s="12">
        <f>SUM(D7:D30)</f>
        <v>2373839999.3299999</v>
      </c>
      <c r="E31" s="13">
        <f t="shared" ref="E31" si="4">D31/B31</f>
        <v>0.45405952384630616</v>
      </c>
      <c r="F31" s="13">
        <f t="shared" ref="F31" si="5">D31/C31</f>
        <v>0.88224588515046209</v>
      </c>
    </row>
    <row r="32" spans="1:6" ht="18.75" x14ac:dyDescent="0.2">
      <c r="A32" s="5" t="s">
        <v>0</v>
      </c>
      <c r="B32" s="10">
        <v>30562322.27</v>
      </c>
      <c r="C32" s="10">
        <f t="shared" si="0"/>
        <v>15281161.135</v>
      </c>
      <c r="D32" s="10">
        <v>9778318.1199999992</v>
      </c>
      <c r="E32" s="11">
        <f t="shared" ref="E32:E33" si="6">D32/B32</f>
        <v>0.31994682974724092</v>
      </c>
      <c r="F32" s="11">
        <f t="shared" ref="F32:F33" si="7">D32/C32</f>
        <v>0.63989365949448185</v>
      </c>
    </row>
    <row r="33" spans="1:6" s="17" customFormat="1" ht="18.75" x14ac:dyDescent="0.2">
      <c r="A33" s="16" t="s">
        <v>30</v>
      </c>
      <c r="B33" s="12">
        <f>B31+B32</f>
        <v>5258599340.9000006</v>
      </c>
      <c r="C33" s="12">
        <f t="shared" ref="C33:D33" si="8">C31+C32</f>
        <v>2705959620.8312502</v>
      </c>
      <c r="D33" s="12">
        <f t="shared" si="8"/>
        <v>2383618317.4499998</v>
      </c>
      <c r="E33" s="13">
        <f t="shared" si="6"/>
        <v>0.45328007762653533</v>
      </c>
      <c r="F33" s="13">
        <f t="shared" si="7"/>
        <v>0.88087726775382202</v>
      </c>
    </row>
    <row r="34" spans="1:6" ht="11.25" customHeight="1" x14ac:dyDescent="0.2">
      <c r="A34" s="3"/>
      <c r="B34" s="14"/>
      <c r="C34" s="14"/>
      <c r="D34" s="15"/>
      <c r="E34" s="18"/>
      <c r="F34" s="18"/>
    </row>
    <row r="35" spans="1:6" ht="11.25" customHeight="1" x14ac:dyDescent="0.2">
      <c r="A35" s="3"/>
      <c r="B35" s="1"/>
      <c r="C35" s="1"/>
      <c r="D35" s="3"/>
      <c r="E35" s="3"/>
      <c r="F35" s="3"/>
    </row>
    <row r="36" spans="1:6" ht="11.25" customHeight="1" x14ac:dyDescent="0.2">
      <c r="A36" s="3"/>
      <c r="B36" s="1"/>
      <c r="C36" s="1"/>
      <c r="D36" s="3"/>
      <c r="E36" s="3"/>
      <c r="F36" s="3"/>
    </row>
  </sheetData>
  <mergeCells count="1">
    <mergeCell ref="A2:F2"/>
  </mergeCells>
  <printOptions gridLines="1"/>
  <pageMargins left="0.75" right="0.75" top="1" bottom="1" header="0.5" footer="0.5"/>
  <pageSetup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022201</dc:creator>
  <cp:lastModifiedBy>022201</cp:lastModifiedBy>
  <cp:lastPrinted>2023-12-29T17:03:16Z</cp:lastPrinted>
  <dcterms:created xsi:type="dcterms:W3CDTF">2023-12-29T16:40:22Z</dcterms:created>
  <dcterms:modified xsi:type="dcterms:W3CDTF">2023-12-29T17:18:05Z</dcterms:modified>
</cp:coreProperties>
</file>