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13620"/>
  </bookViews>
  <sheets>
    <sheet name="9 месяцев 2023" sheetId="1" r:id="rId1"/>
  </sheets>
  <calcPr calcId="145621" iterate="1"/>
</workbook>
</file>

<file path=xl/calcChain.xml><?xml version="1.0" encoding="utf-8"?>
<calcChain xmlns="http://schemas.openxmlformats.org/spreadsheetml/2006/main">
  <c r="C17" i="1" l="1"/>
  <c r="C19" i="1"/>
  <c r="C20" i="1"/>
  <c r="C27" i="1"/>
  <c r="C28" i="1"/>
  <c r="C29" i="1"/>
  <c r="C30" i="1"/>
  <c r="C32" i="1"/>
  <c r="C8" i="1"/>
  <c r="C9" i="1"/>
  <c r="C10" i="1"/>
  <c r="C11" i="1"/>
  <c r="C12" i="1"/>
  <c r="C13" i="1"/>
  <c r="C14" i="1"/>
  <c r="C15" i="1"/>
  <c r="C16" i="1"/>
  <c r="C18" i="1"/>
  <c r="C21" i="1"/>
  <c r="C22" i="1"/>
  <c r="C23" i="1"/>
  <c r="C24" i="1"/>
  <c r="C25" i="1"/>
  <c r="C26" i="1"/>
  <c r="C7" i="1"/>
  <c r="E30" i="1" l="1"/>
  <c r="D31" i="1"/>
  <c r="D33" i="1" s="1"/>
  <c r="B31" i="1"/>
  <c r="F17" i="1"/>
  <c r="F18" i="1"/>
  <c r="F23" i="1"/>
  <c r="F28" i="1"/>
  <c r="E3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7" i="1"/>
  <c r="F8" i="1"/>
  <c r="F9" i="1"/>
  <c r="F10" i="1"/>
  <c r="F11" i="1"/>
  <c r="F12" i="1"/>
  <c r="F13" i="1"/>
  <c r="F14" i="1"/>
  <c r="F15" i="1"/>
  <c r="F16" i="1"/>
  <c r="F19" i="1"/>
  <c r="F20" i="1"/>
  <c r="F21" i="1"/>
  <c r="F22" i="1"/>
  <c r="F24" i="1"/>
  <c r="F25" i="1"/>
  <c r="F26" i="1"/>
  <c r="F27" i="1"/>
  <c r="F29" i="1"/>
  <c r="F30" i="1"/>
  <c r="F32" i="1"/>
  <c r="F7" i="1"/>
  <c r="E31" i="1" l="1"/>
  <c r="B33" i="1"/>
  <c r="E33" i="1" s="1"/>
  <c r="C31" i="1"/>
  <c r="C33" i="1" l="1"/>
  <c r="F33" i="1" s="1"/>
  <c r="F31" i="1"/>
</calcChain>
</file>

<file path=xl/sharedStrings.xml><?xml version="1.0" encoding="utf-8"?>
<sst xmlns="http://schemas.openxmlformats.org/spreadsheetml/2006/main" count="36" uniqueCount="36">
  <si>
    <t>Непрограммные расходы</t>
  </si>
  <si>
    <t>Муниципальная программа Кондинского района "Формирование комфортной городской среды"</t>
  </si>
  <si>
    <t>Муниципальная программа Кондинского района «Развитие малого и среднего предпринимательства»</t>
  </si>
  <si>
    <t>Муниципальная программа Кондинского района «Управление муниципальным имуществом»</t>
  </si>
  <si>
    <t>Муниципальная программа Кондинского района «Развитие гражданского общества»</t>
  </si>
  <si>
    <t>Муниципальная программа Кондинского района «Создание условий для эффективного управления муниципальными финансами»</t>
  </si>
  <si>
    <t>Муниципальная программа Кондинского района «Управление муниципальными финансами»</t>
  </si>
  <si>
    <t>Муниципальная программа Кондинского района «Развитие транспортной системы»</t>
  </si>
  <si>
    <t>Муниципальная программа Кондинского района «Цифровое развитие Кондинского района»</t>
  </si>
  <si>
    <t>Муниципальная программа Кондинского района «Развитие экономического потенциала»</t>
  </si>
  <si>
    <t>Муниципальная программа Кондинского района "Экологическая безопасность"</t>
  </si>
  <si>
    <t>Муниципальная программа Кондинского района "Безопасность жизнедеятельности"</t>
  </si>
  <si>
    <t>Муниципальная программа Кондинского района "Профилактика правонарушений и обеспечение отдельных прав граждан"</t>
  </si>
  <si>
    <t>Муниципальная программа Кондинского района "Развитие жилищно-коммунального комплекса"</t>
  </si>
  <si>
    <t>Муниципальная программа Кондинского района «Развитие жилищной сферы»</t>
  </si>
  <si>
    <t>Муниципальная программа Кондинского района «Развитие коренных малочисленных народов Севера»</t>
  </si>
  <si>
    <t>Муниципальная программа Кондинского района «Формирование градостроительной документации»</t>
  </si>
  <si>
    <t>Муниципальная программа Кондинского района «Развитие агропромышленного комплекса»</t>
  </si>
  <si>
    <t>Муниципальная программа Кондинского района «Содействие развитию застройки»</t>
  </si>
  <si>
    <t>Муниципальная программа Кондинского района "Развитие физической культуры и спорта"</t>
  </si>
  <si>
    <t>Муниципальная программа Кондинского района "Развитие культуры и искусства"</t>
  </si>
  <si>
    <t>Муниципальная программа Кондинского района «Укрепление межнационального и межконфессионального согласия, профилактика экстремизма»</t>
  </si>
  <si>
    <t>Муниципальная программа Кондинского района «Развитие молодежной политики»</t>
  </si>
  <si>
    <t>Муниципальная программа Кондинского района «Развитие образования»</t>
  </si>
  <si>
    <t>Муниципальная программа Кондинского района «Развитие муниципальной службы»</t>
  </si>
  <si>
    <t>Наименование</t>
  </si>
  <si>
    <t>Утверждено на 2023 год, рублей</t>
  </si>
  <si>
    <t>5=4/2</t>
  </si>
  <si>
    <t>6=4/3</t>
  </si>
  <si>
    <t>% исполнения от утвержденого плана 
на 2023 год</t>
  </si>
  <si>
    <t>ВСЕГО</t>
  </si>
  <si>
    <t>Итого по муниципальным программам</t>
  </si>
  <si>
    <t>Сведения об исполнении бюджета Кондинского района за 9  месяцев 2023 года по расходам в разрезе муниципальных программ и непрограммных направлениях деятельности в сравнении с запланированными значениями</t>
  </si>
  <si>
    <t>Утверждено на 9 месяцев 2023 года, рублей</t>
  </si>
  <si>
    <t>Исполнено на 01.10.2023 года, рублей</t>
  </si>
  <si>
    <t>% исполнения от утвержденого плана 
на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</si>
</sst>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7" x14ac:knownFonts="1">
    <font>
      <sz val="10"/>
      <name val="Arial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164" fontId="2" fillId="0" borderId="1" xfId="0" applyNumberFormat="1" applyFont="1" applyFill="1" applyBorder="1" applyAlignment="1" applyProtection="1">
      <alignment vertical="top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10" fontId="2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horizontal="center" vertical="center"/>
      <protection hidden="1"/>
    </xf>
    <xf numFmtId="1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/>
    <xf numFmtId="0" fontId="6" fillId="0" borderId="0" xfId="0" applyFont="1" applyFill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pane ySplit="4590" topLeftCell="A5" activePane="bottomLeft"/>
      <selection activeCell="F6" sqref="F6"/>
      <selection pane="bottomLeft" activeCell="C5" sqref="C5"/>
    </sheetView>
  </sheetViews>
  <sheetFormatPr defaultColWidth="9.140625" defaultRowHeight="12.75" x14ac:dyDescent="0.2"/>
  <cols>
    <col min="1" max="1" width="80.85546875" style="4" customWidth="1"/>
    <col min="2" max="2" width="21.42578125" style="4" customWidth="1"/>
    <col min="3" max="3" width="21.140625" style="4" customWidth="1"/>
    <col min="4" max="4" width="21.85546875" style="4" customWidth="1"/>
    <col min="5" max="5" width="20.7109375" style="4" customWidth="1"/>
    <col min="6" max="6" width="19.42578125" style="4" customWidth="1"/>
    <col min="7" max="217" width="9.140625" style="4" customWidth="1"/>
    <col min="218" max="16384" width="9.140625" style="4"/>
  </cols>
  <sheetData>
    <row r="1" spans="1:6" ht="12.75" customHeight="1" x14ac:dyDescent="0.2">
      <c r="A1" s="2"/>
      <c r="B1" s="1"/>
      <c r="C1" s="1"/>
      <c r="D1" s="3"/>
      <c r="E1" s="3"/>
      <c r="F1" s="3"/>
    </row>
    <row r="2" spans="1:6" ht="46.5" customHeight="1" x14ac:dyDescent="0.2">
      <c r="A2" s="20" t="s">
        <v>32</v>
      </c>
      <c r="B2" s="20"/>
      <c r="C2" s="20"/>
      <c r="D2" s="20"/>
      <c r="E2" s="20"/>
      <c r="F2" s="20"/>
    </row>
    <row r="3" spans="1:6" ht="11.25" customHeight="1" x14ac:dyDescent="0.2">
      <c r="A3" s="3"/>
      <c r="B3" s="1"/>
      <c r="C3" s="1"/>
      <c r="D3" s="3"/>
      <c r="E3" s="3"/>
      <c r="F3" s="3"/>
    </row>
    <row r="4" spans="1:6" ht="12.75" customHeight="1" x14ac:dyDescent="0.2">
      <c r="A4" s="3"/>
      <c r="B4" s="1"/>
      <c r="C4" s="1"/>
      <c r="D4" s="3"/>
      <c r="E4" s="3"/>
      <c r="F4" s="3"/>
    </row>
    <row r="5" spans="1:6" ht="114" customHeight="1" x14ac:dyDescent="0.2">
      <c r="A5" s="6" t="s">
        <v>25</v>
      </c>
      <c r="B5" s="6" t="s">
        <v>26</v>
      </c>
      <c r="C5" s="6" t="s">
        <v>33</v>
      </c>
      <c r="D5" s="6" t="s">
        <v>34</v>
      </c>
      <c r="E5" s="6" t="s">
        <v>29</v>
      </c>
      <c r="F5" s="6" t="s">
        <v>35</v>
      </c>
    </row>
    <row r="6" spans="1:6" s="9" customFormat="1" ht="19.5" customHeight="1" x14ac:dyDescent="0.25">
      <c r="A6" s="7">
        <v>1</v>
      </c>
      <c r="B6" s="7">
        <v>2</v>
      </c>
      <c r="C6" s="7">
        <v>3</v>
      </c>
      <c r="D6" s="7">
        <v>4</v>
      </c>
      <c r="E6" s="7" t="s">
        <v>27</v>
      </c>
      <c r="F6" s="8" t="s">
        <v>28</v>
      </c>
    </row>
    <row r="7" spans="1:6" ht="37.5" x14ac:dyDescent="0.2">
      <c r="A7" s="5" t="s">
        <v>24</v>
      </c>
      <c r="B7" s="10">
        <v>445566513.18000001</v>
      </c>
      <c r="C7" s="10">
        <f>(B7/4)*3</f>
        <v>334174884.88499999</v>
      </c>
      <c r="D7" s="10">
        <v>315020558.18000001</v>
      </c>
      <c r="E7" s="11">
        <f>D7/B7</f>
        <v>0.70701129654404249</v>
      </c>
      <c r="F7" s="11">
        <f>D7/C7</f>
        <v>0.94268172872539002</v>
      </c>
    </row>
    <row r="8" spans="1:6" ht="37.5" x14ac:dyDescent="0.2">
      <c r="A8" s="5" t="s">
        <v>23</v>
      </c>
      <c r="B8" s="10">
        <v>2730203293.25</v>
      </c>
      <c r="C8" s="10">
        <f t="shared" ref="C8:C32" si="0">(B8/4)*3</f>
        <v>2047652469.9375</v>
      </c>
      <c r="D8" s="10">
        <v>1847330856.99</v>
      </c>
      <c r="E8" s="11">
        <f t="shared" ref="E8:E33" si="1">D8/B8</f>
        <v>0.67662758357856945</v>
      </c>
      <c r="F8" s="11">
        <f t="shared" ref="F8:F33" si="2">D8/C8</f>
        <v>0.90217011143809267</v>
      </c>
    </row>
    <row r="9" spans="1:6" ht="37.5" x14ac:dyDescent="0.2">
      <c r="A9" s="5" t="s">
        <v>22</v>
      </c>
      <c r="B9" s="10">
        <v>30430263.18</v>
      </c>
      <c r="C9" s="10">
        <f t="shared" si="0"/>
        <v>22822697.384999998</v>
      </c>
      <c r="D9" s="10">
        <v>22688732.07</v>
      </c>
      <c r="E9" s="11">
        <f t="shared" si="1"/>
        <v>0.74559762877476365</v>
      </c>
      <c r="F9" s="11">
        <f t="shared" si="2"/>
        <v>0.99413017169968498</v>
      </c>
    </row>
    <row r="10" spans="1:6" ht="56.25" x14ac:dyDescent="0.2">
      <c r="A10" s="5" t="s">
        <v>21</v>
      </c>
      <c r="B10" s="10">
        <v>5000</v>
      </c>
      <c r="C10" s="10">
        <f t="shared" si="0"/>
        <v>3750</v>
      </c>
      <c r="D10" s="10">
        <v>0</v>
      </c>
      <c r="E10" s="11">
        <f t="shared" si="1"/>
        <v>0</v>
      </c>
      <c r="F10" s="11">
        <f t="shared" si="2"/>
        <v>0</v>
      </c>
    </row>
    <row r="11" spans="1:6" ht="37.5" x14ac:dyDescent="0.2">
      <c r="A11" s="5" t="s">
        <v>20</v>
      </c>
      <c r="B11" s="10">
        <v>333321184.66000003</v>
      </c>
      <c r="C11" s="10">
        <f t="shared" si="0"/>
        <v>249990888.495</v>
      </c>
      <c r="D11" s="10">
        <v>226199342.41</v>
      </c>
      <c r="E11" s="11">
        <f t="shared" si="1"/>
        <v>0.67862276032869528</v>
      </c>
      <c r="F11" s="11">
        <f t="shared" si="2"/>
        <v>0.90483034710492716</v>
      </c>
    </row>
    <row r="12" spans="1:6" ht="37.5" x14ac:dyDescent="0.2">
      <c r="A12" s="5" t="s">
        <v>19</v>
      </c>
      <c r="B12" s="10">
        <v>189422463.06</v>
      </c>
      <c r="C12" s="10">
        <f t="shared" si="0"/>
        <v>142066847.29500002</v>
      </c>
      <c r="D12" s="10">
        <v>135050972.66999999</v>
      </c>
      <c r="E12" s="11">
        <f t="shared" si="1"/>
        <v>0.71296176012251666</v>
      </c>
      <c r="F12" s="11">
        <f t="shared" si="2"/>
        <v>0.9506156801633554</v>
      </c>
    </row>
    <row r="13" spans="1:6" ht="37.5" x14ac:dyDescent="0.2">
      <c r="A13" s="5" t="s">
        <v>18</v>
      </c>
      <c r="B13" s="10">
        <v>1399900</v>
      </c>
      <c r="C13" s="10">
        <f t="shared" si="0"/>
        <v>1049925</v>
      </c>
      <c r="D13" s="10">
        <v>908366.57</v>
      </c>
      <c r="E13" s="11">
        <f t="shared" si="1"/>
        <v>0.64887961282948781</v>
      </c>
      <c r="F13" s="11">
        <f t="shared" si="2"/>
        <v>0.8651728171059837</v>
      </c>
    </row>
    <row r="14" spans="1:6" ht="37.5" x14ac:dyDescent="0.2">
      <c r="A14" s="5" t="s">
        <v>17</v>
      </c>
      <c r="B14" s="10">
        <v>68713554.900000006</v>
      </c>
      <c r="C14" s="10">
        <f t="shared" si="0"/>
        <v>51535166.175000004</v>
      </c>
      <c r="D14" s="10">
        <v>29541780.91</v>
      </c>
      <c r="E14" s="11">
        <f t="shared" si="1"/>
        <v>0.42992654001081232</v>
      </c>
      <c r="F14" s="11">
        <f t="shared" si="2"/>
        <v>0.57323538668108309</v>
      </c>
    </row>
    <row r="15" spans="1:6" ht="37.5" x14ac:dyDescent="0.2">
      <c r="A15" s="5" t="s">
        <v>16</v>
      </c>
      <c r="B15" s="10">
        <v>11818965.619999999</v>
      </c>
      <c r="C15" s="10">
        <f t="shared" si="0"/>
        <v>8864224.2149999999</v>
      </c>
      <c r="D15" s="10">
        <v>546670.04</v>
      </c>
      <c r="E15" s="11">
        <f t="shared" si="1"/>
        <v>4.6253628073418498E-2</v>
      </c>
      <c r="F15" s="11">
        <f t="shared" si="2"/>
        <v>6.1671504097891329E-2</v>
      </c>
    </row>
    <row r="16" spans="1:6" ht="37.5" x14ac:dyDescent="0.2">
      <c r="A16" s="5" t="s">
        <v>15</v>
      </c>
      <c r="B16" s="10">
        <v>5844900</v>
      </c>
      <c r="C16" s="10">
        <f t="shared" si="0"/>
        <v>4383675</v>
      </c>
      <c r="D16" s="10">
        <v>3616430.29</v>
      </c>
      <c r="E16" s="11">
        <f t="shared" si="1"/>
        <v>0.61873261989084505</v>
      </c>
      <c r="F16" s="11">
        <f t="shared" si="2"/>
        <v>0.82497682652112669</v>
      </c>
    </row>
    <row r="17" spans="1:6" ht="37.5" x14ac:dyDescent="0.2">
      <c r="A17" s="5" t="s">
        <v>14</v>
      </c>
      <c r="B17" s="10">
        <v>216211746.36000001</v>
      </c>
      <c r="C17" s="10">
        <f>(B17/4)*4</f>
        <v>216211746.36000001</v>
      </c>
      <c r="D17" s="10">
        <v>175081266.72</v>
      </c>
      <c r="E17" s="11">
        <f t="shared" si="1"/>
        <v>0.80976759897440376</v>
      </c>
      <c r="F17" s="11">
        <f t="shared" si="2"/>
        <v>0.80976759897440376</v>
      </c>
    </row>
    <row r="18" spans="1:6" ht="37.5" x14ac:dyDescent="0.2">
      <c r="A18" s="5" t="s">
        <v>13</v>
      </c>
      <c r="B18" s="10">
        <v>364381328.43000001</v>
      </c>
      <c r="C18" s="10">
        <f t="shared" si="0"/>
        <v>273285996.32249999</v>
      </c>
      <c r="D18" s="10">
        <v>208146201.58000001</v>
      </c>
      <c r="E18" s="11">
        <f t="shared" si="1"/>
        <v>0.5712317985030515</v>
      </c>
      <c r="F18" s="11">
        <f t="shared" si="2"/>
        <v>0.76164239800406874</v>
      </c>
    </row>
    <row r="19" spans="1:6" ht="37.5" x14ac:dyDescent="0.2">
      <c r="A19" s="5" t="s">
        <v>12</v>
      </c>
      <c r="B19" s="10">
        <v>714047.5</v>
      </c>
      <c r="C19" s="10">
        <f>(B19/4)*4</f>
        <v>714047.5</v>
      </c>
      <c r="D19" s="10">
        <v>540425.12</v>
      </c>
      <c r="E19" s="11">
        <f t="shared" si="1"/>
        <v>0.75684757666681834</v>
      </c>
      <c r="F19" s="11">
        <f t="shared" si="2"/>
        <v>0.75684757666681834</v>
      </c>
    </row>
    <row r="20" spans="1:6" ht="37.5" x14ac:dyDescent="0.2">
      <c r="A20" s="5" t="s">
        <v>11</v>
      </c>
      <c r="B20" s="10">
        <v>2712780.34</v>
      </c>
      <c r="C20" s="10">
        <f>(B20/4)*4</f>
        <v>2712780.34</v>
      </c>
      <c r="D20" s="10">
        <v>2665629.06</v>
      </c>
      <c r="E20" s="11">
        <f t="shared" si="1"/>
        <v>0.98261883599466082</v>
      </c>
      <c r="F20" s="11">
        <f t="shared" si="2"/>
        <v>0.98261883599466082</v>
      </c>
    </row>
    <row r="21" spans="1:6" ht="37.5" x14ac:dyDescent="0.2">
      <c r="A21" s="5" t="s">
        <v>10</v>
      </c>
      <c r="B21" s="10">
        <v>40009882.399999999</v>
      </c>
      <c r="C21" s="10">
        <f t="shared" si="0"/>
        <v>30007411.799999997</v>
      </c>
      <c r="D21" s="10">
        <v>10935577.359999999</v>
      </c>
      <c r="E21" s="11">
        <f t="shared" si="1"/>
        <v>0.27332190708963444</v>
      </c>
      <c r="F21" s="11">
        <f t="shared" si="2"/>
        <v>0.3644292094528459</v>
      </c>
    </row>
    <row r="22" spans="1:6" ht="37.5" x14ac:dyDescent="0.2">
      <c r="A22" s="5" t="s">
        <v>9</v>
      </c>
      <c r="B22" s="10">
        <v>22542331.629999999</v>
      </c>
      <c r="C22" s="10">
        <f t="shared" si="0"/>
        <v>16906748.7225</v>
      </c>
      <c r="D22" s="10">
        <v>11514587.33</v>
      </c>
      <c r="E22" s="11">
        <f t="shared" si="1"/>
        <v>0.51079841779437085</v>
      </c>
      <c r="F22" s="11">
        <f t="shared" si="2"/>
        <v>0.68106455705916114</v>
      </c>
    </row>
    <row r="23" spans="1:6" ht="37.5" x14ac:dyDescent="0.2">
      <c r="A23" s="5" t="s">
        <v>8</v>
      </c>
      <c r="B23" s="10">
        <v>3619767.67</v>
      </c>
      <c r="C23" s="10">
        <f t="shared" si="0"/>
        <v>2714825.7524999999</v>
      </c>
      <c r="D23" s="10">
        <v>2109443.11</v>
      </c>
      <c r="E23" s="11">
        <f t="shared" si="1"/>
        <v>0.58275649221431935</v>
      </c>
      <c r="F23" s="11">
        <f t="shared" si="2"/>
        <v>0.7770086562857591</v>
      </c>
    </row>
    <row r="24" spans="1:6" ht="37.5" x14ac:dyDescent="0.2">
      <c r="A24" s="5" t="s">
        <v>7</v>
      </c>
      <c r="B24" s="10">
        <v>397932459.45999998</v>
      </c>
      <c r="C24" s="10">
        <f t="shared" si="0"/>
        <v>298449344.59499997</v>
      </c>
      <c r="D24" s="10">
        <v>259459873.84</v>
      </c>
      <c r="E24" s="11">
        <f t="shared" si="1"/>
        <v>0.65201987842884379</v>
      </c>
      <c r="F24" s="11">
        <f t="shared" si="2"/>
        <v>0.86935983790512517</v>
      </c>
    </row>
    <row r="25" spans="1:6" ht="37.5" x14ac:dyDescent="0.2">
      <c r="A25" s="5" t="s">
        <v>6</v>
      </c>
      <c r="B25" s="10">
        <v>43363379.369999997</v>
      </c>
      <c r="C25" s="10">
        <f t="shared" si="0"/>
        <v>32522534.527499996</v>
      </c>
      <c r="D25" s="10">
        <v>27928911.68</v>
      </c>
      <c r="E25" s="11">
        <f t="shared" si="1"/>
        <v>0.64406676983579381</v>
      </c>
      <c r="F25" s="11">
        <f t="shared" si="2"/>
        <v>0.85875569311439182</v>
      </c>
    </row>
    <row r="26" spans="1:6" ht="56.25" x14ac:dyDescent="0.2">
      <c r="A26" s="5" t="s">
        <v>5</v>
      </c>
      <c r="B26" s="10">
        <v>350148466.00999999</v>
      </c>
      <c r="C26" s="10">
        <f t="shared" si="0"/>
        <v>262611349.50749999</v>
      </c>
      <c r="D26" s="10">
        <v>256332728.13</v>
      </c>
      <c r="E26" s="11">
        <f t="shared" si="1"/>
        <v>0.73206868803668934</v>
      </c>
      <c r="F26" s="11">
        <f t="shared" si="2"/>
        <v>0.97609158404891905</v>
      </c>
    </row>
    <row r="27" spans="1:6" ht="37.5" x14ac:dyDescent="0.2">
      <c r="A27" s="5" t="s">
        <v>4</v>
      </c>
      <c r="B27" s="10">
        <v>14055539.390000001</v>
      </c>
      <c r="C27" s="10">
        <f>(B27/4)*3.5</f>
        <v>12298596.966250001</v>
      </c>
      <c r="D27" s="10">
        <v>11012973.41</v>
      </c>
      <c r="E27" s="11">
        <f t="shared" si="1"/>
        <v>0.78353260621469467</v>
      </c>
      <c r="F27" s="11">
        <f t="shared" si="2"/>
        <v>0.89546583567393678</v>
      </c>
    </row>
    <row r="28" spans="1:6" ht="37.5" x14ac:dyDescent="0.2">
      <c r="A28" s="5" t="s">
        <v>3</v>
      </c>
      <c r="B28" s="10">
        <v>29222538.73</v>
      </c>
      <c r="C28" s="10">
        <f>(B28/4)*3.5</f>
        <v>25569721.388750002</v>
      </c>
      <c r="D28" s="10">
        <v>22173757.550000001</v>
      </c>
      <c r="E28" s="11">
        <f t="shared" si="1"/>
        <v>0.75878956838326694</v>
      </c>
      <c r="F28" s="11">
        <f t="shared" si="2"/>
        <v>0.86718807815230503</v>
      </c>
    </row>
    <row r="29" spans="1:6" ht="37.5" x14ac:dyDescent="0.2">
      <c r="A29" s="5" t="s">
        <v>2</v>
      </c>
      <c r="B29" s="10">
        <v>4848105.3</v>
      </c>
      <c r="C29" s="10">
        <f>(B29/4)*3.5</f>
        <v>4242092.1375000002</v>
      </c>
      <c r="D29" s="10">
        <v>3927751.64</v>
      </c>
      <c r="E29" s="11">
        <f t="shared" si="1"/>
        <v>0.81016219676581702</v>
      </c>
      <c r="F29" s="11">
        <f t="shared" si="2"/>
        <v>0.92589965344664793</v>
      </c>
    </row>
    <row r="30" spans="1:6" ht="37.5" x14ac:dyDescent="0.2">
      <c r="A30" s="5" t="s">
        <v>1</v>
      </c>
      <c r="B30" s="10">
        <v>71143653.159999996</v>
      </c>
      <c r="C30" s="10">
        <f>(B30/4)*3.5</f>
        <v>62250696.515000001</v>
      </c>
      <c r="D30" s="10">
        <v>54126985.119999997</v>
      </c>
      <c r="E30" s="11">
        <f t="shared" ref="E30:E31" si="3">D30/B30</f>
        <v>0.76081256325522095</v>
      </c>
      <c r="F30" s="11">
        <f t="shared" ref="F30:F31" si="4">D30/C30</f>
        <v>0.86950007229168103</v>
      </c>
    </row>
    <row r="31" spans="1:6" s="17" customFormat="1" ht="18.75" x14ac:dyDescent="0.2">
      <c r="A31" s="19" t="s">
        <v>31</v>
      </c>
      <c r="B31" s="12">
        <f>SUM(B7:B30)</f>
        <v>5377632063.5999994</v>
      </c>
      <c r="C31" s="12">
        <f t="shared" ref="C31:D31" si="5">SUM(C7:C30)</f>
        <v>4103042420.8225007</v>
      </c>
      <c r="D31" s="12">
        <f t="shared" si="5"/>
        <v>3626859821.7799997</v>
      </c>
      <c r="E31" s="13">
        <f t="shared" si="3"/>
        <v>0.67443435677375752</v>
      </c>
      <c r="F31" s="13">
        <f t="shared" si="4"/>
        <v>0.8839440224585724</v>
      </c>
    </row>
    <row r="32" spans="1:6" ht="18.75" x14ac:dyDescent="0.2">
      <c r="A32" s="5" t="s">
        <v>0</v>
      </c>
      <c r="B32" s="10">
        <v>29779912.27</v>
      </c>
      <c r="C32" s="10">
        <f t="shared" si="0"/>
        <v>22334934.202500001</v>
      </c>
      <c r="D32" s="10">
        <v>16696784.15</v>
      </c>
      <c r="E32" s="11">
        <f t="shared" si="1"/>
        <v>0.56067271114227502</v>
      </c>
      <c r="F32" s="11">
        <f t="shared" si="2"/>
        <v>0.74756361485636658</v>
      </c>
    </row>
    <row r="33" spans="1:6" s="17" customFormat="1" ht="18.75" x14ac:dyDescent="0.2">
      <c r="A33" s="16" t="s">
        <v>30</v>
      </c>
      <c r="B33" s="12">
        <f>B31+B32</f>
        <v>5407411975.8699999</v>
      </c>
      <c r="C33" s="12">
        <f t="shared" ref="C33:D33" si="6">C31+C32</f>
        <v>4125377355.0250006</v>
      </c>
      <c r="D33" s="12">
        <f t="shared" si="6"/>
        <v>3643556605.9299998</v>
      </c>
      <c r="E33" s="13">
        <f t="shared" si="1"/>
        <v>0.67380784415705386</v>
      </c>
      <c r="F33" s="13">
        <f t="shared" si="2"/>
        <v>0.88320565426381925</v>
      </c>
    </row>
    <row r="34" spans="1:6" ht="11.25" customHeight="1" x14ac:dyDescent="0.2">
      <c r="A34" s="3"/>
      <c r="B34" s="14"/>
      <c r="C34" s="14"/>
      <c r="D34" s="15"/>
      <c r="E34" s="18"/>
      <c r="F34" s="18"/>
    </row>
    <row r="35" spans="1:6" ht="11.25" customHeight="1" x14ac:dyDescent="0.2">
      <c r="A35" s="3"/>
      <c r="B35" s="1"/>
      <c r="C35" s="1"/>
      <c r="D35" s="3"/>
      <c r="E35" s="3"/>
      <c r="F35" s="3"/>
    </row>
    <row r="36" spans="1:6" ht="11.25" customHeight="1" x14ac:dyDescent="0.2">
      <c r="A36" s="3"/>
      <c r="B36" s="1"/>
      <c r="C36" s="1"/>
      <c r="D36" s="3"/>
      <c r="E36" s="3"/>
      <c r="F36" s="3"/>
    </row>
  </sheetData>
  <mergeCells count="1">
    <mergeCell ref="A2:F2"/>
  </mergeCells>
  <printOptions gridLines="1"/>
  <pageMargins left="0.75" right="0.75" top="1" bottom="1" header="0.5" footer="0.5"/>
  <pageSetup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022201</dc:creator>
  <cp:lastModifiedBy>022201</cp:lastModifiedBy>
  <cp:lastPrinted>2023-12-29T17:03:16Z</cp:lastPrinted>
  <dcterms:created xsi:type="dcterms:W3CDTF">2023-12-29T16:40:22Z</dcterms:created>
  <dcterms:modified xsi:type="dcterms:W3CDTF">2023-12-29T17:24:11Z</dcterms:modified>
</cp:coreProperties>
</file>