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Public\Группа Полипластик\Ассоциация ПТС\2. Внешняя орг-ция деятельности АПТС\8. Госкомиссия, регион.комиссии и МВД\Региональные комиссии\ХМАО\!Письма реестр рассылка\ХМА0009\"/>
    </mc:Choice>
  </mc:AlternateContent>
  <bookViews>
    <workbookView xWindow="-108" yWindow="-108" windowWidth="23256" windowHeight="12576"/>
  </bookViews>
  <sheets>
    <sheet name="Расчет стоимости за 1 кг" sheetId="1" r:id="rId1"/>
    <sheet name="Масса труб (ГОСТ)" sheetId="2" r:id="rId2"/>
  </sheets>
  <definedNames>
    <definedName name="_xlnm._FilterDatabase" localSheetId="1" hidden="1">'Масса труб (ГОСТ)'!$A$2:$L$40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12" i="1"/>
  <c r="F12" i="1" s="1"/>
  <c r="B4" i="1" l="1"/>
  <c r="B5" i="1" s="1"/>
</calcChain>
</file>

<file path=xl/sharedStrings.xml><?xml version="1.0" encoding="utf-8"?>
<sst xmlns="http://schemas.openxmlformats.org/spreadsheetml/2006/main" count="152" uniqueCount="48">
  <si>
    <t>Номинальный наружный диаметр, мм</t>
  </si>
  <si>
    <t xml:space="preserve"> S 20</t>
  </si>
  <si>
    <t>S 16</t>
  </si>
  <si>
    <t>S 10</t>
  </si>
  <si>
    <t>S 8,3</t>
  </si>
  <si>
    <t>S 8</t>
  </si>
  <si>
    <t>S 6,3</t>
  </si>
  <si>
    <t>S 5</t>
  </si>
  <si>
    <t>S 4</t>
  </si>
  <si>
    <t>S 3,2</t>
  </si>
  <si>
    <t>S 2,5</t>
  </si>
  <si>
    <t>-</t>
  </si>
  <si>
    <t>Расчетная масса 1 м трубы, кг</t>
  </si>
  <si>
    <t>SDR</t>
  </si>
  <si>
    <t>труба №1</t>
  </si>
  <si>
    <t>труба №2</t>
  </si>
  <si>
    <t>труба №3</t>
  </si>
  <si>
    <t>труба №4</t>
  </si>
  <si>
    <t>труба №5</t>
  </si>
  <si>
    <t>труба №6</t>
  </si>
  <si>
    <t>труба №7</t>
  </si>
  <si>
    <t>Метраж по ТЗ</t>
  </si>
  <si>
    <t>Масса каждой трубы по ТЗ</t>
  </si>
  <si>
    <t>труба №8</t>
  </si>
  <si>
    <t>труба №9</t>
  </si>
  <si>
    <t>труба №10</t>
  </si>
  <si>
    <t>Суммарная масса труб по ТЗ, кг</t>
  </si>
  <si>
    <t>Средняя цена килограмма трубы по контракту, руб.</t>
  </si>
  <si>
    <t>для заполнения</t>
  </si>
  <si>
    <t>Расчетная масса 1 м (по ГОСТ)</t>
  </si>
  <si>
    <t>Диаметр</t>
  </si>
  <si>
    <t>Сумма контракта, руб.</t>
  </si>
  <si>
    <t>Параметры трубы</t>
  </si>
  <si>
    <t>либо фальсификат (либо распродажа склада банкротство)</t>
  </si>
  <si>
    <t>высокая вероятность фальсификата</t>
  </si>
  <si>
    <t xml:space="preserve">средняя вероятность фальсификата </t>
  </si>
  <si>
    <t>низкая вероятность  фальсификата</t>
  </si>
  <si>
    <t>Стоимость ПЭ на рынке, руб/кг (за расчетный месяц)</t>
  </si>
  <si>
    <t>Сумма контракта (без учета доставки), руб.</t>
  </si>
  <si>
    <t>Стоимость доставки (включены все необходимые для доставки машины)</t>
  </si>
  <si>
    <t>март</t>
  </si>
  <si>
    <t>апрель</t>
  </si>
  <si>
    <t>Цена сырья, р/кг</t>
  </si>
  <si>
    <t>май</t>
  </si>
  <si>
    <t>июнь</t>
  </si>
  <si>
    <t>июль</t>
  </si>
  <si>
    <t>август</t>
  </si>
  <si>
    <t>143, 12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</si>
</sst>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0" xfId="0" applyFont="1"/>
    <xf numFmtId="0" fontId="1" fillId="0" borderId="14" xfId="0" applyFont="1" applyBorder="1" applyAlignment="1">
      <alignment horizontal="center" wrapText="1"/>
    </xf>
    <xf numFmtId="0" fontId="3" fillId="5" borderId="1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/>
    </xf>
    <xf numFmtId="0" fontId="5" fillId="9" borderId="5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2" fontId="6" fillId="3" borderId="12" xfId="0" applyNumberFormat="1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0" borderId="0" xfId="0" applyFont="1"/>
    <xf numFmtId="14" fontId="5" fillId="9" borderId="8" xfId="0" applyNumberFormat="1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4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/>
    </xf>
    <xf numFmtId="0" fontId="5" fillId="6" borderId="8" xfId="0" applyFont="1" applyFill="1" applyBorder="1"/>
    <xf numFmtId="0" fontId="5" fillId="9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9" borderId="0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top" wrapText="1"/>
    </xf>
    <xf numFmtId="0" fontId="5" fillId="9" borderId="8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60" zoomScaleNormal="85" workbookViewId="0">
      <selection activeCell="K9" sqref="K9"/>
    </sheetView>
  </sheetViews>
  <sheetFormatPr defaultColWidth="8.88671875" defaultRowHeight="13.8" x14ac:dyDescent="0.25"/>
  <cols>
    <col min="1" max="1" width="35.44140625" style="2" customWidth="1"/>
    <col min="2" max="2" width="17.44140625" style="2" customWidth="1"/>
    <col min="3" max="3" width="16.5546875" style="2" customWidth="1"/>
    <col min="4" max="4" width="13.88671875" style="2" customWidth="1"/>
    <col min="5" max="5" width="35.33203125" style="2" customWidth="1"/>
    <col min="6" max="6" width="13.109375" style="2" customWidth="1"/>
    <col min="7" max="7" width="12.5546875" style="2" customWidth="1"/>
    <col min="8" max="8" width="14.109375" style="54" customWidth="1"/>
    <col min="9" max="9" width="11" style="2" bestFit="1" customWidth="1"/>
    <col min="10" max="16384" width="8.88671875" style="2"/>
  </cols>
  <sheetData>
    <row r="1" spans="1:10" ht="46.5" customHeight="1" x14ac:dyDescent="0.3">
      <c r="A1" s="56" t="s">
        <v>37</v>
      </c>
      <c r="B1" s="57">
        <v>143.19999999999999</v>
      </c>
      <c r="C1" s="25" t="s">
        <v>39</v>
      </c>
      <c r="D1" s="40" t="s">
        <v>28</v>
      </c>
      <c r="E1" s="26" t="s">
        <v>36</v>
      </c>
      <c r="F1" s="27"/>
      <c r="G1" s="44" t="s">
        <v>42</v>
      </c>
      <c r="H1" s="44"/>
    </row>
    <row r="2" spans="1:10" ht="33" customHeight="1" x14ac:dyDescent="0.3">
      <c r="A2" s="22" t="s">
        <v>31</v>
      </c>
      <c r="B2" s="21">
        <v>6336337.4699999997</v>
      </c>
      <c r="C2" s="55"/>
      <c r="D2" s="28">
        <v>44452</v>
      </c>
      <c r="E2" s="43" t="s">
        <v>35</v>
      </c>
      <c r="F2" s="27"/>
      <c r="G2" s="29" t="s">
        <v>40</v>
      </c>
      <c r="H2" s="41">
        <v>137.52000000000001</v>
      </c>
    </row>
    <row r="3" spans="1:10" ht="33" customHeight="1" x14ac:dyDescent="0.3">
      <c r="A3" s="19" t="s">
        <v>38</v>
      </c>
      <c r="B3" s="21">
        <v>6336337.4699999997</v>
      </c>
      <c r="C3" s="27"/>
      <c r="D3" s="30"/>
      <c r="E3" s="43"/>
      <c r="F3" s="27"/>
      <c r="G3" s="29" t="s">
        <v>41</v>
      </c>
      <c r="H3" s="41">
        <v>147</v>
      </c>
    </row>
    <row r="4" spans="1:10" ht="42" customHeight="1" x14ac:dyDescent="0.3">
      <c r="A4" s="20" t="s">
        <v>26</v>
      </c>
      <c r="B4" s="18">
        <f>SUM(F10:F19)</f>
        <v>44791.5</v>
      </c>
      <c r="C4" s="27"/>
      <c r="D4" s="27"/>
      <c r="E4" s="31" t="s">
        <v>34</v>
      </c>
      <c r="F4" s="27"/>
      <c r="G4" s="32" t="s">
        <v>43</v>
      </c>
      <c r="H4" s="32">
        <v>145.18</v>
      </c>
      <c r="I4" s="17"/>
      <c r="J4" s="17"/>
    </row>
    <row r="5" spans="1:10" ht="31.8" thickBot="1" x14ac:dyDescent="0.35">
      <c r="A5" s="23" t="s">
        <v>27</v>
      </c>
      <c r="B5" s="24">
        <f>B3/B4</f>
        <v>141.46294430862997</v>
      </c>
      <c r="C5" s="27"/>
      <c r="D5" s="27"/>
      <c r="E5" s="33" t="s">
        <v>33</v>
      </c>
      <c r="F5" s="27"/>
      <c r="G5" s="32" t="s">
        <v>44</v>
      </c>
      <c r="H5" s="32">
        <v>144.80000000000001</v>
      </c>
      <c r="I5" s="17"/>
      <c r="J5" s="17"/>
    </row>
    <row r="6" spans="1:10" ht="30.75" customHeight="1" x14ac:dyDescent="0.3">
      <c r="A6" s="27"/>
      <c r="B6" s="27"/>
      <c r="C6" s="27"/>
      <c r="D6" s="27"/>
      <c r="E6" s="27"/>
      <c r="F6" s="27"/>
      <c r="G6" s="32" t="s">
        <v>45</v>
      </c>
      <c r="H6" s="32">
        <v>143.19999999999999</v>
      </c>
    </row>
    <row r="7" spans="1:10" ht="15.6" x14ac:dyDescent="0.3">
      <c r="A7" s="27"/>
      <c r="B7" s="27"/>
      <c r="C7" s="27"/>
      <c r="D7" s="27"/>
      <c r="E7" s="27"/>
      <c r="F7" s="27"/>
      <c r="G7" s="42" t="s">
        <v>46</v>
      </c>
      <c r="H7" s="42" t="s">
        <v>47</v>
      </c>
    </row>
    <row r="8" spans="1:10" ht="16.2" thickBot="1" x14ac:dyDescent="0.35">
      <c r="A8" s="27"/>
      <c r="B8" s="27"/>
      <c r="C8" s="27"/>
      <c r="D8" s="27"/>
      <c r="E8" s="27"/>
      <c r="F8" s="27"/>
      <c r="G8" s="58"/>
      <c r="H8" s="58"/>
    </row>
    <row r="9" spans="1:10" ht="62.4" x14ac:dyDescent="0.3">
      <c r="A9" s="34" t="s">
        <v>32</v>
      </c>
      <c r="B9" s="35" t="s">
        <v>13</v>
      </c>
      <c r="C9" s="35" t="s">
        <v>30</v>
      </c>
      <c r="D9" s="36" t="s">
        <v>21</v>
      </c>
      <c r="E9" s="37" t="s">
        <v>29</v>
      </c>
      <c r="F9" s="37" t="s">
        <v>22</v>
      </c>
      <c r="G9" s="27"/>
      <c r="H9" s="53"/>
    </row>
    <row r="10" spans="1:10" ht="15.6" x14ac:dyDescent="0.3">
      <c r="A10" s="38" t="s">
        <v>14</v>
      </c>
      <c r="B10" s="39">
        <v>11</v>
      </c>
      <c r="C10" s="39">
        <v>110</v>
      </c>
      <c r="D10" s="39">
        <v>10000</v>
      </c>
      <c r="E10" s="30">
        <f>IFERROR(INDEX('Масса труб (ГОСТ)'!$B$5:$L$40,MATCH('Расчет стоимости за 1 кг'!C10,'Масса труб (ГОСТ)'!$A$5:$A$40,0),MATCH('Расчет стоимости за 1 кг'!B10,'Масса труб (ГОСТ)'!$B$4:$L$4,0)),"0")</f>
        <v>3.14</v>
      </c>
      <c r="F10" s="30">
        <f>D10*E10</f>
        <v>31400</v>
      </c>
      <c r="G10" s="27"/>
      <c r="H10" s="53"/>
    </row>
    <row r="11" spans="1:10" ht="15.6" x14ac:dyDescent="0.3">
      <c r="A11" s="38" t="s">
        <v>15</v>
      </c>
      <c r="B11" s="39">
        <v>17.600000000000001</v>
      </c>
      <c r="C11" s="39">
        <v>110</v>
      </c>
      <c r="D11" s="39">
        <v>5000</v>
      </c>
      <c r="E11" s="30">
        <f>IFERROR(INDEX('Масса труб (ГОСТ)'!$B$5:$L$40,MATCH('Расчет стоимости за 1 кг'!C11,'Масса труб (ГОСТ)'!$A$5:$A$40,0),MATCH('Расчет стоимости за 1 кг'!B11,'Масса труб (ГОСТ)'!$B$4:$L$4,0)),"0")</f>
        <v>2.0699999999999998</v>
      </c>
      <c r="F11" s="30">
        <f t="shared" ref="F11:F16" si="0">D11*E11</f>
        <v>10350</v>
      </c>
      <c r="G11" s="27"/>
      <c r="H11" s="53"/>
    </row>
    <row r="12" spans="1:10" ht="15.6" x14ac:dyDescent="0.3">
      <c r="A12" s="38" t="s">
        <v>16</v>
      </c>
      <c r="B12" s="39">
        <v>13.6</v>
      </c>
      <c r="C12" s="39">
        <v>63</v>
      </c>
      <c r="D12" s="39">
        <v>3500</v>
      </c>
      <c r="E12" s="30">
        <f>IFERROR(INDEX('Масса труб (ГОСТ)'!$B$5:$L$40,MATCH('Расчет стоимости за 1 кг'!C12,'Масса труб (ГОСТ)'!$A$5:$A$40,0),MATCH('Расчет стоимости за 1 кг'!B12,'Масса труб (ГОСТ)'!$B$4:$L$4,0)),"0")</f>
        <v>0.86899999999999999</v>
      </c>
      <c r="F12" s="30">
        <f>D12*E12</f>
        <v>3041.5</v>
      </c>
      <c r="G12" s="27"/>
      <c r="H12" s="53"/>
    </row>
    <row r="13" spans="1:10" ht="15.6" x14ac:dyDescent="0.3">
      <c r="A13" s="38" t="s">
        <v>17</v>
      </c>
      <c r="B13" s="39">
        <v>17</v>
      </c>
      <c r="C13" s="39"/>
      <c r="D13" s="39"/>
      <c r="E13" s="30" t="str">
        <f>IFERROR(INDEX('Масса труб (ГОСТ)'!$B$5:$L$40,MATCH('Расчет стоимости за 1 кг'!C13,'Масса труб (ГОСТ)'!$A$5:$A$40,0),MATCH('Расчет стоимости за 1 кг'!B13,'Масса труб (ГОСТ)'!$B$4:$L$4,0)),"0")</f>
        <v>0</v>
      </c>
      <c r="F13" s="30">
        <f t="shared" si="0"/>
        <v>0</v>
      </c>
      <c r="G13" s="27"/>
      <c r="H13" s="53"/>
    </row>
    <row r="14" spans="1:10" ht="15.6" x14ac:dyDescent="0.3">
      <c r="A14" s="38" t="s">
        <v>18</v>
      </c>
      <c r="B14" s="39">
        <v>17</v>
      </c>
      <c r="C14" s="39"/>
      <c r="D14" s="39"/>
      <c r="E14" s="30" t="str">
        <f>IFERROR(INDEX('Масса труб (ГОСТ)'!$B$5:$L$40,MATCH('Расчет стоимости за 1 кг'!C14,'Масса труб (ГОСТ)'!$A$5:$A$40,0),MATCH('Расчет стоимости за 1 кг'!B14,'Масса труб (ГОСТ)'!$B$4:$L$4,0)),"0")</f>
        <v>0</v>
      </c>
      <c r="F14" s="30">
        <f t="shared" si="0"/>
        <v>0</v>
      </c>
      <c r="G14" s="27"/>
      <c r="H14" s="53"/>
    </row>
    <row r="15" spans="1:10" ht="15.6" x14ac:dyDescent="0.3">
      <c r="A15" s="38" t="s">
        <v>19</v>
      </c>
      <c r="B15" s="39">
        <v>17</v>
      </c>
      <c r="C15" s="39"/>
      <c r="D15" s="39"/>
      <c r="E15" s="30" t="str">
        <f>IFERROR(INDEX('Масса труб (ГОСТ)'!$B$5:$L$40,MATCH('Расчет стоимости за 1 кг'!C15,'Масса труб (ГОСТ)'!$A$5:$A$40,0),MATCH('Расчет стоимости за 1 кг'!B15,'Масса труб (ГОСТ)'!$B$4:$L$4,0)),"0")</f>
        <v>0</v>
      </c>
      <c r="F15" s="30">
        <f t="shared" si="0"/>
        <v>0</v>
      </c>
      <c r="G15" s="27"/>
      <c r="H15" s="53"/>
    </row>
    <row r="16" spans="1:10" ht="15.6" x14ac:dyDescent="0.3">
      <c r="A16" s="38" t="s">
        <v>20</v>
      </c>
      <c r="B16" s="39">
        <v>17</v>
      </c>
      <c r="C16" s="39"/>
      <c r="D16" s="39"/>
      <c r="E16" s="30" t="str">
        <f>IFERROR(INDEX('Масса труб (ГОСТ)'!$B$5:$L$40,MATCH('Расчет стоимости за 1 кг'!C16,'Масса труб (ГОСТ)'!$A$5:$A$40,0),MATCH('Расчет стоимости за 1 кг'!B16,'Масса труб (ГОСТ)'!$B$4:$L$4,0)),"0")</f>
        <v>0</v>
      </c>
      <c r="F16" s="30">
        <f t="shared" si="0"/>
        <v>0</v>
      </c>
      <c r="G16" s="27"/>
      <c r="H16" s="53"/>
    </row>
    <row r="17" spans="1:8" ht="15.6" x14ac:dyDescent="0.3">
      <c r="A17" s="38" t="s">
        <v>23</v>
      </c>
      <c r="B17" s="39">
        <v>17</v>
      </c>
      <c r="C17" s="39"/>
      <c r="D17" s="39"/>
      <c r="E17" s="30" t="str">
        <f>IFERROR(INDEX('Масса труб (ГОСТ)'!$B$5:$L$40,MATCH('Расчет стоимости за 1 кг'!C17,'Масса труб (ГОСТ)'!$A$5:$A$40,0),MATCH('Расчет стоимости за 1 кг'!B17,'Масса труб (ГОСТ)'!$B$4:$L$4,0)),"0")</f>
        <v>0</v>
      </c>
      <c r="F17" s="30">
        <f t="shared" ref="F17:F19" si="1">D17*E17</f>
        <v>0</v>
      </c>
      <c r="G17" s="27"/>
      <c r="H17" s="53"/>
    </row>
    <row r="18" spans="1:8" ht="15.6" x14ac:dyDescent="0.3">
      <c r="A18" s="38" t="s">
        <v>24</v>
      </c>
      <c r="B18" s="39">
        <v>17</v>
      </c>
      <c r="C18" s="39"/>
      <c r="D18" s="39"/>
      <c r="E18" s="30" t="str">
        <f>IFERROR(INDEX('Масса труб (ГОСТ)'!$B$5:$L$40,MATCH('Расчет стоимости за 1 кг'!C18,'Масса труб (ГОСТ)'!$A$5:$A$40,0),MATCH('Расчет стоимости за 1 кг'!B18,'Масса труб (ГОСТ)'!$B$4:$L$4,0)),"0")</f>
        <v>0</v>
      </c>
      <c r="F18" s="30">
        <f t="shared" si="1"/>
        <v>0</v>
      </c>
      <c r="G18" s="27"/>
      <c r="H18" s="53"/>
    </row>
    <row r="19" spans="1:8" ht="15.6" x14ac:dyDescent="0.3">
      <c r="A19" s="38" t="s">
        <v>25</v>
      </c>
      <c r="B19" s="39">
        <v>17</v>
      </c>
      <c r="C19" s="39"/>
      <c r="D19" s="39"/>
      <c r="E19" s="30" t="str">
        <f>IFERROR(INDEX('Масса труб (ГОСТ)'!$B$5:$L$40,MATCH('Расчет стоимости за 1 кг'!C19,'Масса труб (ГОСТ)'!$A$5:$A$40,0),MATCH('Расчет стоимости за 1 кг'!B19,'Масса труб (ГОСТ)'!$B$4:$L$4,0)),"0")</f>
        <v>0</v>
      </c>
      <c r="F19" s="30">
        <f t="shared" si="1"/>
        <v>0</v>
      </c>
      <c r="G19" s="27"/>
      <c r="H19" s="53"/>
    </row>
  </sheetData>
  <mergeCells count="2">
    <mergeCell ref="E2:E3"/>
    <mergeCell ref="G1:H1"/>
  </mergeCells>
  <conditionalFormatting sqref="B5">
    <cfRule type="cellIs" dxfId="3" priority="1" operator="lessThan">
      <formula>$B$1</formula>
    </cfRule>
    <cfRule type="cellIs" dxfId="2" priority="2" operator="between">
      <formula>$B$1</formula>
      <formula>$B$1*1.15</formula>
    </cfRule>
    <cfRule type="cellIs" dxfId="1" priority="3" operator="between">
      <formula>$B$1*1.15</formula>
      <formula>$B$1*1.27</formula>
    </cfRule>
    <cfRule type="cellIs" dxfId="0" priority="4" operator="greaterThan">
      <formula>$B$1*1.27</formula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70" zoomScaleNormal="70" workbookViewId="0">
      <pane xSplit="1" ySplit="4" topLeftCell="B8" activePane="bottomRight" state="frozenSplit"/>
      <selection pane="topRight" activeCell="O1" sqref="O1"/>
      <selection pane="bottomLeft" activeCell="A15" sqref="A15"/>
      <selection pane="bottomRight" activeCell="G31" sqref="G31"/>
    </sheetView>
  </sheetViews>
  <sheetFormatPr defaultRowHeight="14.4" x14ac:dyDescent="0.3"/>
  <cols>
    <col min="1" max="1" width="14.44140625" customWidth="1"/>
  </cols>
  <sheetData>
    <row r="1" spans="1:12" ht="18.600000000000001" thickBot="1" x14ac:dyDescent="0.35">
      <c r="A1" s="45" t="s">
        <v>0</v>
      </c>
      <c r="B1" s="49" t="s">
        <v>12</v>
      </c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8" x14ac:dyDescent="0.35">
      <c r="A2" s="46"/>
      <c r="B2" s="3" t="s">
        <v>1</v>
      </c>
      <c r="C2" s="3" t="s">
        <v>2</v>
      </c>
      <c r="D2" s="3">
        <v>12.5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8" x14ac:dyDescent="0.35">
      <c r="A3" s="47"/>
      <c r="B3" s="51" t="s">
        <v>13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8.600000000000001" thickBot="1" x14ac:dyDescent="0.4">
      <c r="A4" s="48"/>
      <c r="B4" s="15">
        <v>41</v>
      </c>
      <c r="C4" s="15">
        <v>33</v>
      </c>
      <c r="D4" s="15">
        <v>26</v>
      </c>
      <c r="E4" s="15">
        <v>21</v>
      </c>
      <c r="F4" s="15">
        <v>17.600000000000001</v>
      </c>
      <c r="G4" s="15">
        <v>17</v>
      </c>
      <c r="H4" s="15">
        <v>13.6</v>
      </c>
      <c r="I4" s="15">
        <v>11</v>
      </c>
      <c r="J4" s="15">
        <v>9</v>
      </c>
      <c r="K4" s="15">
        <v>7.4</v>
      </c>
      <c r="L4" s="16">
        <v>6</v>
      </c>
    </row>
    <row r="5" spans="1:12" ht="18" x14ac:dyDescent="0.3">
      <c r="A5" s="4">
        <v>10</v>
      </c>
      <c r="B5" s="5" t="s">
        <v>11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7">
        <v>5.0999999999999997E-2</v>
      </c>
    </row>
    <row r="6" spans="1:12" ht="18" x14ac:dyDescent="0.3">
      <c r="A6" s="8">
        <v>12</v>
      </c>
      <c r="B6" s="9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">
        <v>6.4000000000000001E-2</v>
      </c>
    </row>
    <row r="7" spans="1:12" ht="18" x14ac:dyDescent="0.3">
      <c r="A7" s="11">
        <v>16</v>
      </c>
      <c r="B7" s="12" t="s">
        <v>11</v>
      </c>
      <c r="C7" s="13" t="s">
        <v>11</v>
      </c>
      <c r="D7" s="13" t="s">
        <v>11</v>
      </c>
      <c r="E7" s="13" t="s">
        <v>11</v>
      </c>
      <c r="F7" s="13" t="s">
        <v>11</v>
      </c>
      <c r="G7" s="13" t="s">
        <v>11</v>
      </c>
      <c r="H7" s="13" t="s">
        <v>11</v>
      </c>
      <c r="I7" s="13" t="s">
        <v>11</v>
      </c>
      <c r="J7" s="13">
        <v>0.09</v>
      </c>
      <c r="K7" s="13">
        <v>0.10199999999999999</v>
      </c>
      <c r="L7" s="14">
        <v>0.115</v>
      </c>
    </row>
    <row r="8" spans="1:12" ht="18" x14ac:dyDescent="0.3">
      <c r="A8" s="8">
        <v>20</v>
      </c>
      <c r="B8" s="9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>
        <v>0.11600000000000001</v>
      </c>
      <c r="J8" s="10">
        <v>0.13200000000000001</v>
      </c>
      <c r="K8" s="10">
        <v>0.16200000000000001</v>
      </c>
      <c r="L8" s="1">
        <v>0.18</v>
      </c>
    </row>
    <row r="9" spans="1:12" ht="18" x14ac:dyDescent="0.3">
      <c r="A9" s="11">
        <v>25</v>
      </c>
      <c r="B9" s="12" t="s">
        <v>11</v>
      </c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>
        <v>0.14799999999999999</v>
      </c>
      <c r="I9" s="13">
        <v>0.16900000000000001</v>
      </c>
      <c r="J9" s="13">
        <v>0.19800000000000001</v>
      </c>
      <c r="K9" s="13">
        <v>0.24</v>
      </c>
      <c r="L9" s="14">
        <v>0.27700000000000002</v>
      </c>
    </row>
    <row r="10" spans="1:12" ht="18" x14ac:dyDescent="0.3">
      <c r="A10" s="8">
        <v>32</v>
      </c>
      <c r="B10" s="9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>
        <v>0.193</v>
      </c>
      <c r="H10" s="10">
        <v>0.22900000000000001</v>
      </c>
      <c r="I10" s="10">
        <v>0.27700000000000002</v>
      </c>
      <c r="J10" s="10">
        <v>0.32500000000000001</v>
      </c>
      <c r="K10" s="10">
        <v>0.38500000000000001</v>
      </c>
      <c r="L10" s="1">
        <v>0.45300000000000001</v>
      </c>
    </row>
    <row r="11" spans="1:12" ht="18" x14ac:dyDescent="0.3">
      <c r="A11" s="11">
        <v>40</v>
      </c>
      <c r="B11" s="12" t="s">
        <v>11</v>
      </c>
      <c r="C11" s="13" t="s">
        <v>11</v>
      </c>
      <c r="D11" s="13" t="s">
        <v>11</v>
      </c>
      <c r="E11" s="13">
        <v>0.24399999999999999</v>
      </c>
      <c r="F11" s="13">
        <v>0.28100000000000003</v>
      </c>
      <c r="G11" s="13">
        <v>0.29199999999999998</v>
      </c>
      <c r="H11" s="13">
        <v>0.35299999999999998</v>
      </c>
      <c r="I11" s="13">
        <v>0.42699999999999999</v>
      </c>
      <c r="J11" s="13">
        <v>0.50700000000000001</v>
      </c>
      <c r="K11" s="13">
        <v>0.6</v>
      </c>
      <c r="L11" s="14">
        <v>0.70099999999999996</v>
      </c>
    </row>
    <row r="12" spans="1:12" ht="18" x14ac:dyDescent="0.3">
      <c r="A12" s="8">
        <v>50</v>
      </c>
      <c r="B12" s="9" t="s">
        <v>11</v>
      </c>
      <c r="C12" s="10" t="s">
        <v>11</v>
      </c>
      <c r="D12" s="10">
        <v>0.308</v>
      </c>
      <c r="E12" s="10">
        <v>0.36899999999999999</v>
      </c>
      <c r="F12" s="10">
        <v>0.436</v>
      </c>
      <c r="G12" s="10">
        <v>0.44900000000000001</v>
      </c>
      <c r="H12" s="10">
        <v>0.54500000000000004</v>
      </c>
      <c r="I12" s="10">
        <v>0.66300000000000003</v>
      </c>
      <c r="J12" s="10">
        <v>0.78600000000000003</v>
      </c>
      <c r="K12" s="10">
        <v>0.93500000000000005</v>
      </c>
      <c r="L12" s="1">
        <v>1.47</v>
      </c>
    </row>
    <row r="13" spans="1:12" ht="18" x14ac:dyDescent="0.3">
      <c r="A13" s="11">
        <v>63</v>
      </c>
      <c r="B13" s="12" t="s">
        <v>11</v>
      </c>
      <c r="C13" s="13">
        <v>0.39200000000000002</v>
      </c>
      <c r="D13" s="13">
        <v>0.48799999999999999</v>
      </c>
      <c r="E13" s="13">
        <v>0.57299999999999995</v>
      </c>
      <c r="F13" s="13">
        <v>0.68200000000000005</v>
      </c>
      <c r="G13" s="13">
        <v>0.71499999999999997</v>
      </c>
      <c r="H13" s="13">
        <v>0.86899999999999999</v>
      </c>
      <c r="I13" s="13">
        <v>1.05</v>
      </c>
      <c r="J13" s="13">
        <v>1.25</v>
      </c>
      <c r="K13" s="13">
        <v>1.47</v>
      </c>
      <c r="L13" s="14">
        <v>1.73</v>
      </c>
    </row>
    <row r="14" spans="1:12" ht="18" x14ac:dyDescent="0.3">
      <c r="A14" s="8">
        <v>75</v>
      </c>
      <c r="B14" s="9">
        <v>0.46899999999999997</v>
      </c>
      <c r="C14" s="10">
        <v>0.54300000000000004</v>
      </c>
      <c r="D14" s="10">
        <v>0.66800000000000004</v>
      </c>
      <c r="E14" s="10">
        <v>0.82099999999999995</v>
      </c>
      <c r="F14" s="10">
        <v>0.97</v>
      </c>
      <c r="G14" s="10">
        <v>1.01</v>
      </c>
      <c r="H14" s="10">
        <v>1.23</v>
      </c>
      <c r="I14" s="10">
        <v>1.46</v>
      </c>
      <c r="J14" s="10">
        <v>1.76</v>
      </c>
      <c r="K14" s="10">
        <v>2.09</v>
      </c>
      <c r="L14" s="1">
        <v>2.4500000000000002</v>
      </c>
    </row>
    <row r="15" spans="1:12" ht="18" x14ac:dyDescent="0.3">
      <c r="A15" s="11">
        <v>90</v>
      </c>
      <c r="B15" s="12">
        <v>0.63</v>
      </c>
      <c r="C15" s="13">
        <v>0.78200000000000003</v>
      </c>
      <c r="D15" s="13">
        <v>0.96899999999999997</v>
      </c>
      <c r="E15" s="13">
        <v>1.18</v>
      </c>
      <c r="F15" s="13">
        <v>1.4</v>
      </c>
      <c r="G15" s="13">
        <v>1.45</v>
      </c>
      <c r="H15" s="13">
        <v>1.76</v>
      </c>
      <c r="I15" s="13">
        <v>2.12</v>
      </c>
      <c r="J15" s="13">
        <v>2.54</v>
      </c>
      <c r="K15" s="13">
        <v>3</v>
      </c>
      <c r="L15" s="14">
        <v>3.52</v>
      </c>
    </row>
    <row r="16" spans="1:12" ht="18" x14ac:dyDescent="0.3">
      <c r="A16" s="8">
        <v>110</v>
      </c>
      <c r="B16" s="9">
        <v>0.93</v>
      </c>
      <c r="C16" s="10">
        <v>1.1599999999999999</v>
      </c>
      <c r="D16" s="10">
        <v>1.42</v>
      </c>
      <c r="E16" s="10">
        <v>1.77</v>
      </c>
      <c r="F16" s="10">
        <v>2.0699999999999998</v>
      </c>
      <c r="G16" s="10">
        <v>2.16</v>
      </c>
      <c r="H16" s="10">
        <v>2.61</v>
      </c>
      <c r="I16" s="10">
        <v>3.14</v>
      </c>
      <c r="J16" s="10">
        <v>3.78</v>
      </c>
      <c r="K16" s="10">
        <v>4.49</v>
      </c>
      <c r="L16" s="1">
        <v>5.25</v>
      </c>
    </row>
    <row r="17" spans="1:12" ht="18" x14ac:dyDescent="0.3">
      <c r="A17" s="11">
        <v>125</v>
      </c>
      <c r="B17" s="12">
        <v>1.22</v>
      </c>
      <c r="C17" s="13">
        <v>1.5</v>
      </c>
      <c r="D17" s="13">
        <v>1.83</v>
      </c>
      <c r="E17" s="13">
        <v>2.2599999999999998</v>
      </c>
      <c r="F17" s="13">
        <v>2.66</v>
      </c>
      <c r="G17" s="13">
        <v>2.75</v>
      </c>
      <c r="H17" s="13">
        <v>3.37</v>
      </c>
      <c r="I17" s="13">
        <v>4.08</v>
      </c>
      <c r="J17" s="13">
        <v>4.87</v>
      </c>
      <c r="K17" s="13">
        <v>5.78</v>
      </c>
      <c r="L17" s="14">
        <v>6.77</v>
      </c>
    </row>
    <row r="18" spans="1:12" ht="18" x14ac:dyDescent="0.3">
      <c r="A18" s="8">
        <v>140</v>
      </c>
      <c r="B18" s="9">
        <v>1.53</v>
      </c>
      <c r="C18" s="10">
        <v>1.87</v>
      </c>
      <c r="D18" s="10">
        <v>2.31</v>
      </c>
      <c r="E18" s="10">
        <v>2.83</v>
      </c>
      <c r="F18" s="10">
        <v>3.35</v>
      </c>
      <c r="G18" s="10">
        <v>3.46</v>
      </c>
      <c r="H18" s="10">
        <v>4.22</v>
      </c>
      <c r="I18" s="10">
        <v>5.08</v>
      </c>
      <c r="J18" s="10">
        <v>6.12</v>
      </c>
      <c r="K18" s="10">
        <v>7.27</v>
      </c>
      <c r="L18" s="1">
        <v>8.49</v>
      </c>
    </row>
    <row r="19" spans="1:12" ht="18" x14ac:dyDescent="0.3">
      <c r="A19" s="11">
        <v>160</v>
      </c>
      <c r="B19" s="12">
        <v>1.98</v>
      </c>
      <c r="C19" s="13">
        <v>2.41</v>
      </c>
      <c r="D19" s="13">
        <v>3.03</v>
      </c>
      <c r="E19" s="13">
        <v>3.71</v>
      </c>
      <c r="F19" s="13">
        <v>4.3499999999999996</v>
      </c>
      <c r="G19" s="13">
        <v>4.51</v>
      </c>
      <c r="H19" s="13">
        <v>5.5</v>
      </c>
      <c r="I19" s="13">
        <v>6.67</v>
      </c>
      <c r="J19" s="13">
        <v>7.97</v>
      </c>
      <c r="K19" s="13">
        <v>9.4600000000000009</v>
      </c>
      <c r="L19" s="14">
        <v>11.1</v>
      </c>
    </row>
    <row r="20" spans="1:12" ht="18" x14ac:dyDescent="0.3">
      <c r="A20" s="8">
        <v>180</v>
      </c>
      <c r="B20" s="9">
        <v>2.4700000000000002</v>
      </c>
      <c r="C20" s="10">
        <v>3.05</v>
      </c>
      <c r="D20" s="10">
        <v>3.78</v>
      </c>
      <c r="E20" s="10">
        <v>4.66</v>
      </c>
      <c r="F20" s="10">
        <v>5.47</v>
      </c>
      <c r="G20" s="10">
        <v>5.71</v>
      </c>
      <c r="H20" s="10">
        <v>6.98</v>
      </c>
      <c r="I20" s="10">
        <v>8.43</v>
      </c>
      <c r="J20" s="10">
        <v>10.1</v>
      </c>
      <c r="K20" s="10">
        <v>12</v>
      </c>
      <c r="L20" s="1">
        <v>14</v>
      </c>
    </row>
    <row r="21" spans="1:12" ht="18" x14ac:dyDescent="0.3">
      <c r="A21" s="11">
        <v>200</v>
      </c>
      <c r="B21" s="12">
        <v>3.03</v>
      </c>
      <c r="C21" s="13">
        <v>3.82</v>
      </c>
      <c r="D21" s="13">
        <v>4.68</v>
      </c>
      <c r="E21" s="13">
        <v>5.77</v>
      </c>
      <c r="F21" s="13">
        <v>6.78</v>
      </c>
      <c r="G21" s="13">
        <v>7.04</v>
      </c>
      <c r="H21" s="13">
        <v>8.56</v>
      </c>
      <c r="I21" s="13">
        <v>10.4</v>
      </c>
      <c r="J21" s="13">
        <v>12.5</v>
      </c>
      <c r="K21" s="13">
        <v>14.8</v>
      </c>
      <c r="L21" s="14">
        <v>17.3</v>
      </c>
    </row>
    <row r="22" spans="1:12" ht="18" x14ac:dyDescent="0.3">
      <c r="A22" s="8">
        <v>225</v>
      </c>
      <c r="B22" s="9">
        <v>3.84</v>
      </c>
      <c r="C22" s="10">
        <v>4.76</v>
      </c>
      <c r="D22" s="10">
        <v>5.88</v>
      </c>
      <c r="E22" s="10">
        <v>7.29</v>
      </c>
      <c r="F22" s="10">
        <v>8.5500000000000007</v>
      </c>
      <c r="G22" s="10">
        <v>8.94</v>
      </c>
      <c r="H22" s="10">
        <v>10.9</v>
      </c>
      <c r="I22" s="10">
        <v>13.2</v>
      </c>
      <c r="J22" s="10">
        <v>15.8</v>
      </c>
      <c r="K22" s="10">
        <v>18.7</v>
      </c>
      <c r="L22" s="1">
        <v>21.9</v>
      </c>
    </row>
    <row r="23" spans="1:12" ht="18" x14ac:dyDescent="0.3">
      <c r="A23" s="11">
        <v>250</v>
      </c>
      <c r="B23" s="12">
        <v>4.8099999999999996</v>
      </c>
      <c r="C23" s="13">
        <v>5.9</v>
      </c>
      <c r="D23" s="13">
        <v>7.29</v>
      </c>
      <c r="E23" s="13">
        <v>8.92</v>
      </c>
      <c r="F23" s="13">
        <v>10.6</v>
      </c>
      <c r="G23" s="13">
        <v>11</v>
      </c>
      <c r="H23" s="13">
        <v>13.4</v>
      </c>
      <c r="I23" s="13">
        <v>16.2</v>
      </c>
      <c r="J23" s="13">
        <v>19.399999999999999</v>
      </c>
      <c r="K23" s="13">
        <v>23.1</v>
      </c>
      <c r="L23" s="14">
        <v>27</v>
      </c>
    </row>
    <row r="24" spans="1:12" ht="18" x14ac:dyDescent="0.3">
      <c r="A24" s="8">
        <v>280</v>
      </c>
      <c r="B24" s="9">
        <v>5.96</v>
      </c>
      <c r="C24" s="10">
        <v>7.38</v>
      </c>
      <c r="D24" s="10">
        <v>9.09</v>
      </c>
      <c r="E24" s="10">
        <v>11.3</v>
      </c>
      <c r="F24" s="10">
        <v>13.2</v>
      </c>
      <c r="G24" s="10">
        <v>13.8</v>
      </c>
      <c r="H24" s="10">
        <v>16.8</v>
      </c>
      <c r="I24" s="10">
        <v>20.3</v>
      </c>
      <c r="J24" s="10">
        <v>24.4</v>
      </c>
      <c r="K24" s="10">
        <v>28.9</v>
      </c>
      <c r="L24" s="1">
        <v>33.9</v>
      </c>
    </row>
    <row r="25" spans="1:12" ht="18" x14ac:dyDescent="0.3">
      <c r="A25" s="11">
        <v>315</v>
      </c>
      <c r="B25" s="12">
        <v>7.49</v>
      </c>
      <c r="C25" s="13">
        <v>9.35</v>
      </c>
      <c r="D25" s="13">
        <v>11.6</v>
      </c>
      <c r="E25" s="13">
        <v>14.2</v>
      </c>
      <c r="F25" s="13">
        <v>16.7</v>
      </c>
      <c r="G25" s="13">
        <v>17.399999999999999</v>
      </c>
      <c r="H25" s="13">
        <v>21.3</v>
      </c>
      <c r="I25" s="13">
        <v>25.7</v>
      </c>
      <c r="J25" s="13">
        <v>30.8</v>
      </c>
      <c r="K25" s="13">
        <v>36.6</v>
      </c>
      <c r="L25" s="14">
        <v>42.8</v>
      </c>
    </row>
    <row r="26" spans="1:12" ht="18" x14ac:dyDescent="0.3">
      <c r="A26" s="8">
        <v>355</v>
      </c>
      <c r="B26" s="9">
        <v>9.5299999999999994</v>
      </c>
      <c r="C26" s="10">
        <v>11.8</v>
      </c>
      <c r="D26" s="10">
        <v>14.6</v>
      </c>
      <c r="E26" s="10">
        <v>18</v>
      </c>
      <c r="F26" s="10">
        <v>21.2</v>
      </c>
      <c r="G26" s="10">
        <v>22.2</v>
      </c>
      <c r="H26" s="10">
        <v>27</v>
      </c>
      <c r="I26" s="10">
        <v>32.6</v>
      </c>
      <c r="J26" s="10">
        <v>39.200000000000003</v>
      </c>
      <c r="K26" s="10">
        <v>46.4</v>
      </c>
      <c r="L26" s="1">
        <v>54.4</v>
      </c>
    </row>
    <row r="27" spans="1:12" ht="18" x14ac:dyDescent="0.3">
      <c r="A27" s="11">
        <v>400</v>
      </c>
      <c r="B27" s="12">
        <v>12.1</v>
      </c>
      <c r="C27" s="13">
        <v>15.1</v>
      </c>
      <c r="D27" s="13">
        <v>18.600000000000001</v>
      </c>
      <c r="E27" s="13">
        <v>22.9</v>
      </c>
      <c r="F27" s="13">
        <v>26.9</v>
      </c>
      <c r="G27" s="13">
        <v>28</v>
      </c>
      <c r="H27" s="13">
        <v>34.200000000000003</v>
      </c>
      <c r="I27" s="13">
        <v>41.4</v>
      </c>
      <c r="J27" s="13">
        <v>49.7</v>
      </c>
      <c r="K27" s="13">
        <v>59</v>
      </c>
      <c r="L27" s="14">
        <v>69</v>
      </c>
    </row>
    <row r="28" spans="1:12" ht="18" x14ac:dyDescent="0.3">
      <c r="A28" s="8">
        <v>450</v>
      </c>
      <c r="B28" s="9">
        <v>15.2</v>
      </c>
      <c r="C28" s="10">
        <v>19</v>
      </c>
      <c r="D28" s="10">
        <v>23.5</v>
      </c>
      <c r="E28" s="10">
        <v>29</v>
      </c>
      <c r="F28" s="10">
        <v>34</v>
      </c>
      <c r="G28" s="10">
        <v>35.5</v>
      </c>
      <c r="H28" s="10">
        <v>43.3</v>
      </c>
      <c r="I28" s="10">
        <v>52.4</v>
      </c>
      <c r="J28" s="10">
        <v>62.9</v>
      </c>
      <c r="K28" s="10">
        <v>74.599999999999994</v>
      </c>
      <c r="L28" s="1" t="s">
        <v>11</v>
      </c>
    </row>
    <row r="29" spans="1:12" ht="18" x14ac:dyDescent="0.3">
      <c r="A29" s="11">
        <v>500</v>
      </c>
      <c r="B29" s="12">
        <v>19</v>
      </c>
      <c r="C29" s="13">
        <v>23.4</v>
      </c>
      <c r="D29" s="13">
        <v>29</v>
      </c>
      <c r="E29" s="13">
        <v>35.799999999999997</v>
      </c>
      <c r="F29" s="13">
        <v>42</v>
      </c>
      <c r="G29" s="13">
        <v>43.9</v>
      </c>
      <c r="H29" s="13">
        <v>53.5</v>
      </c>
      <c r="I29" s="13">
        <v>64.7</v>
      </c>
      <c r="J29" s="13">
        <v>77.5</v>
      </c>
      <c r="K29" s="13">
        <v>92.1</v>
      </c>
      <c r="L29" s="14" t="s">
        <v>11</v>
      </c>
    </row>
    <row r="30" spans="1:12" ht="18" x14ac:dyDescent="0.3">
      <c r="A30" s="8">
        <v>560</v>
      </c>
      <c r="B30" s="9">
        <v>23.6</v>
      </c>
      <c r="C30" s="10">
        <v>29.4</v>
      </c>
      <c r="D30" s="10">
        <v>36.299999999999997</v>
      </c>
      <c r="E30" s="10">
        <v>44.8</v>
      </c>
      <c r="F30" s="10">
        <v>52.6</v>
      </c>
      <c r="G30" s="10">
        <v>55</v>
      </c>
      <c r="H30" s="10">
        <v>67.099999999999994</v>
      </c>
      <c r="I30" s="10">
        <v>81</v>
      </c>
      <c r="J30" s="10">
        <v>97.3</v>
      </c>
      <c r="K30" s="10" t="s">
        <v>11</v>
      </c>
      <c r="L30" s="1" t="s">
        <v>11</v>
      </c>
    </row>
    <row r="31" spans="1:12" ht="18" x14ac:dyDescent="0.3">
      <c r="A31" s="11">
        <v>630</v>
      </c>
      <c r="B31" s="12">
        <v>29.9</v>
      </c>
      <c r="C31" s="13">
        <v>37.1</v>
      </c>
      <c r="D31" s="13">
        <v>46</v>
      </c>
      <c r="E31" s="13">
        <v>56.5</v>
      </c>
      <c r="F31" s="13">
        <v>66.599999999999994</v>
      </c>
      <c r="G31" s="13">
        <v>69.599999999999994</v>
      </c>
      <c r="H31" s="13">
        <v>84.8</v>
      </c>
      <c r="I31" s="13">
        <v>103</v>
      </c>
      <c r="J31" s="13">
        <v>123</v>
      </c>
      <c r="K31" s="13" t="s">
        <v>11</v>
      </c>
      <c r="L31" s="14" t="s">
        <v>11</v>
      </c>
    </row>
    <row r="32" spans="1:12" ht="18" x14ac:dyDescent="0.3">
      <c r="A32" s="8">
        <v>710</v>
      </c>
      <c r="B32" s="9">
        <v>38.1</v>
      </c>
      <c r="C32" s="10">
        <v>47.3</v>
      </c>
      <c r="D32" s="10">
        <v>58.5</v>
      </c>
      <c r="E32" s="10">
        <v>72.099999999999994</v>
      </c>
      <c r="F32" s="10">
        <v>84.7</v>
      </c>
      <c r="G32" s="10">
        <v>88.4</v>
      </c>
      <c r="H32" s="10">
        <v>108</v>
      </c>
      <c r="I32" s="10">
        <v>131</v>
      </c>
      <c r="J32" s="10" t="s">
        <v>11</v>
      </c>
      <c r="K32" s="10" t="s">
        <v>11</v>
      </c>
      <c r="L32" s="1" t="s">
        <v>11</v>
      </c>
    </row>
    <row r="33" spans="1:12" ht="18" x14ac:dyDescent="0.3">
      <c r="A33" s="11">
        <v>800</v>
      </c>
      <c r="B33" s="12">
        <v>48.3</v>
      </c>
      <c r="C33" s="13">
        <v>59.9</v>
      </c>
      <c r="D33" s="13">
        <v>74.099999999999994</v>
      </c>
      <c r="E33" s="13">
        <v>91.4</v>
      </c>
      <c r="F33" s="13">
        <v>108</v>
      </c>
      <c r="G33" s="13">
        <v>112</v>
      </c>
      <c r="H33" s="13">
        <v>137</v>
      </c>
      <c r="I33" s="13">
        <v>157.63</v>
      </c>
      <c r="J33" s="13" t="s">
        <v>11</v>
      </c>
      <c r="K33" s="13" t="s">
        <v>11</v>
      </c>
      <c r="L33" s="14" t="s">
        <v>11</v>
      </c>
    </row>
    <row r="34" spans="1:12" ht="18" x14ac:dyDescent="0.3">
      <c r="A34" s="8">
        <v>900</v>
      </c>
      <c r="B34" s="9">
        <v>60.9</v>
      </c>
      <c r="C34" s="10">
        <v>75.900000000000006</v>
      </c>
      <c r="D34" s="10">
        <v>93.8</v>
      </c>
      <c r="E34" s="10">
        <v>116</v>
      </c>
      <c r="F34" s="10">
        <v>136</v>
      </c>
      <c r="G34" s="10">
        <v>142</v>
      </c>
      <c r="H34" s="10">
        <v>173</v>
      </c>
      <c r="I34" s="10" t="s">
        <v>11</v>
      </c>
      <c r="J34" s="10" t="s">
        <v>11</v>
      </c>
      <c r="K34" s="10" t="s">
        <v>11</v>
      </c>
      <c r="L34" s="1" t="s">
        <v>11</v>
      </c>
    </row>
    <row r="35" spans="1:12" ht="18" x14ac:dyDescent="0.3">
      <c r="A35" s="11">
        <v>1000</v>
      </c>
      <c r="B35" s="12">
        <v>75.400000000000006</v>
      </c>
      <c r="C35" s="13">
        <v>93.5</v>
      </c>
      <c r="D35" s="13">
        <v>116</v>
      </c>
      <c r="E35" s="13">
        <v>143</v>
      </c>
      <c r="F35" s="13">
        <v>168</v>
      </c>
      <c r="G35" s="13">
        <v>175</v>
      </c>
      <c r="H35" s="13">
        <v>214</v>
      </c>
      <c r="I35" s="13" t="s">
        <v>11</v>
      </c>
      <c r="J35" s="13" t="s">
        <v>11</v>
      </c>
      <c r="K35" s="13" t="s">
        <v>11</v>
      </c>
      <c r="L35" s="14" t="s">
        <v>11</v>
      </c>
    </row>
    <row r="36" spans="1:12" ht="18" x14ac:dyDescent="0.3">
      <c r="A36" s="8">
        <v>1200</v>
      </c>
      <c r="B36" s="9">
        <v>108</v>
      </c>
      <c r="C36" s="10">
        <v>134</v>
      </c>
      <c r="D36" s="10">
        <v>167</v>
      </c>
      <c r="E36" s="10">
        <v>206</v>
      </c>
      <c r="F36" s="10">
        <v>242</v>
      </c>
      <c r="G36" s="10">
        <v>252</v>
      </c>
      <c r="H36" s="10" t="s">
        <v>11</v>
      </c>
      <c r="I36" s="10" t="s">
        <v>11</v>
      </c>
      <c r="J36" s="10" t="s">
        <v>11</v>
      </c>
      <c r="K36" s="10" t="s">
        <v>11</v>
      </c>
      <c r="L36" s="1" t="s">
        <v>11</v>
      </c>
    </row>
    <row r="37" spans="1:12" ht="18" x14ac:dyDescent="0.3">
      <c r="A37" s="11">
        <v>1400</v>
      </c>
      <c r="B37" s="12">
        <v>148</v>
      </c>
      <c r="C37" s="13">
        <v>183</v>
      </c>
      <c r="D37" s="13">
        <v>227</v>
      </c>
      <c r="E37" s="13">
        <v>280</v>
      </c>
      <c r="F37" s="13" t="s">
        <v>11</v>
      </c>
      <c r="G37" s="13" t="s">
        <v>11</v>
      </c>
      <c r="H37" s="13" t="s">
        <v>11</v>
      </c>
      <c r="I37" s="13" t="s">
        <v>11</v>
      </c>
      <c r="J37" s="13" t="s">
        <v>11</v>
      </c>
      <c r="K37" s="13" t="s">
        <v>11</v>
      </c>
      <c r="L37" s="14" t="s">
        <v>11</v>
      </c>
    </row>
    <row r="38" spans="1:12" ht="18" x14ac:dyDescent="0.3">
      <c r="A38" s="8">
        <v>1600</v>
      </c>
      <c r="B38" s="9">
        <v>193</v>
      </c>
      <c r="C38" s="10">
        <v>239</v>
      </c>
      <c r="D38" s="10">
        <v>296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10" t="s">
        <v>11</v>
      </c>
      <c r="L38" s="1" t="s">
        <v>11</v>
      </c>
    </row>
    <row r="39" spans="1:12" ht="18" x14ac:dyDescent="0.3">
      <c r="A39" s="11">
        <v>1800</v>
      </c>
      <c r="B39" s="12">
        <v>243</v>
      </c>
      <c r="C39" s="13">
        <v>303</v>
      </c>
      <c r="D39" s="13">
        <v>375</v>
      </c>
      <c r="E39" s="13">
        <v>462</v>
      </c>
      <c r="F39" s="13" t="s">
        <v>11</v>
      </c>
      <c r="G39" s="13">
        <v>567</v>
      </c>
      <c r="H39" s="13" t="s">
        <v>11</v>
      </c>
      <c r="I39" s="13" t="s">
        <v>11</v>
      </c>
      <c r="J39" s="13" t="s">
        <v>11</v>
      </c>
      <c r="K39" s="13" t="s">
        <v>11</v>
      </c>
      <c r="L39" s="14" t="s">
        <v>11</v>
      </c>
    </row>
    <row r="40" spans="1:12" ht="18" x14ac:dyDescent="0.3">
      <c r="A40" s="8">
        <v>2000</v>
      </c>
      <c r="B40" s="9">
        <v>300</v>
      </c>
      <c r="C40" s="10">
        <v>374</v>
      </c>
      <c r="D40" s="10">
        <v>462</v>
      </c>
      <c r="E40" s="10">
        <v>571</v>
      </c>
      <c r="F40" s="10" t="s">
        <v>11</v>
      </c>
      <c r="G40" s="10">
        <v>700</v>
      </c>
      <c r="H40" s="10" t="s">
        <v>11</v>
      </c>
      <c r="I40" s="10" t="s">
        <v>11</v>
      </c>
      <c r="J40" s="10" t="s">
        <v>11</v>
      </c>
      <c r="K40" s="10" t="s">
        <v>11</v>
      </c>
      <c r="L40" s="1" t="s">
        <v>11</v>
      </c>
    </row>
  </sheetData>
  <mergeCells count="3">
    <mergeCell ref="A1:A4"/>
    <mergeCell ref="B1:L1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стоимости за 1 кг</vt:lpstr>
      <vt:lpstr>Масса труб (ГОСТ)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Чуйкина Елена Александровна</cp:lastModifiedBy>
  <dcterms:created xsi:type="dcterms:W3CDTF">2019-04-17T08:57:17Z</dcterms:created>
  <dcterms:modified xsi:type="dcterms:W3CDTF">2021-09-14T08:53:17Z</dcterms:modified>
</cp:coreProperties>
</file>